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ntanaedu-my.sharepoint.com/personal/f52k344_msu_montana_edu/Documents/Desktop(2)/"/>
    </mc:Choice>
  </mc:AlternateContent>
  <xr:revisionPtr revIDLastSave="314" documentId="8_{4279F86C-AF70-4F8F-BC08-7DCFCFC2A395}" xr6:coauthVersionLast="47" xr6:coauthVersionMax="47" xr10:uidLastSave="{F6FEC3E1-1189-4889-9503-2ABB44C4CF49}"/>
  <bookViews>
    <workbookView xWindow="-120" yWindow="-120" windowWidth="29040" windowHeight="15720" activeTab="2" xr2:uid="{00000000-000D-0000-FFFF-FFFF00000000}"/>
  </bookViews>
  <sheets>
    <sheet name="Pg 1 - 25% cap verification" sheetId="9" r:id="rId1"/>
    <sheet name="Pg 2 - Participation" sheetId="4" r:id="rId2"/>
    <sheet name="Pg 3 - ePAF Calculation " sheetId="7" r:id="rId3"/>
    <sheet name="Pg 4 - Financial Information" sheetId="5" r:id="rId4"/>
  </sheets>
  <definedNames>
    <definedName name="_xlnm.Print_Area" localSheetId="0">'Pg 1 - 25% cap verification'!$A$1:$I$17</definedName>
    <definedName name="_xlnm.Print_Area" localSheetId="1">'Pg 2 - Participation'!$A$1:$Q$54</definedName>
    <definedName name="_xlnm.Print_Area" localSheetId="2">'Pg 3 - ePAF Calculation '!$B$1:$H$34</definedName>
    <definedName name="_xlnm.Print_Area" localSheetId="3">'Pg 4 - Financial Information'!$A$1:$AG$29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7" l="1"/>
  <c r="O9" i="4"/>
  <c r="C11" i="9"/>
  <c r="C13" i="9" s="1"/>
  <c r="U8" i="5" l="1"/>
  <c r="F33" i="7" l="1"/>
  <c r="G20" i="5" l="1"/>
  <c r="G21" i="5"/>
  <c r="G22" i="5"/>
  <c r="G23" i="5"/>
  <c r="G24" i="5"/>
  <c r="G25" i="5"/>
  <c r="G26" i="5"/>
  <c r="D7" i="7"/>
  <c r="G6" i="5"/>
  <c r="G8" i="5"/>
  <c r="T6" i="5"/>
  <c r="G19" i="5"/>
  <c r="G18" i="5"/>
  <c r="G17" i="5"/>
  <c r="G16" i="5"/>
  <c r="G15" i="5"/>
  <c r="G14" i="5"/>
  <c r="F27" i="5" l="1"/>
  <c r="D16" i="7" l="1"/>
  <c r="E12" i="7" s="1"/>
  <c r="E15" i="7" l="1"/>
  <c r="E14" i="7"/>
  <c r="E13" i="7"/>
  <c r="E11" i="7"/>
  <c r="E16" i="7" l="1"/>
</calcChain>
</file>

<file path=xl/sharedStrings.xml><?xml version="1.0" encoding="utf-8"?>
<sst xmlns="http://schemas.openxmlformats.org/spreadsheetml/2006/main" count="148" uniqueCount="118">
  <si>
    <t xml:space="preserve">Enter data into the yellow boxes.  </t>
  </si>
  <si>
    <t>Output (IBS) in the green box will autoload on following worksheets</t>
  </si>
  <si>
    <t>Annual Salary in NBAJOBS</t>
  </si>
  <si>
    <t># of pays at this rate</t>
  </si>
  <si>
    <t>AY appointments = 20, FY appointments = 26</t>
  </si>
  <si>
    <t>Annual Institutional Base Salary (IBS)</t>
  </si>
  <si>
    <t>AY appointments must total 20</t>
  </si>
  <si>
    <t>FY appointments must total 26</t>
  </si>
  <si>
    <t>Maximum IPR payment allowable</t>
  </si>
  <si>
    <t>Labor Distribution Calculation (by payroll period)</t>
  </si>
  <si>
    <t>Current AY Base</t>
  </si>
  <si>
    <t>Form defaults to Page 1 C9</t>
  </si>
  <si>
    <t># of Pays per AY</t>
  </si>
  <si>
    <t>Form defaults to Page 1 D9</t>
  </si>
  <si>
    <t>Bi-weekly payroll total</t>
  </si>
  <si>
    <t>Indexes to be paid from</t>
  </si>
  <si>
    <t>Salary amount</t>
  </si>
  <si>
    <t>EPAF %</t>
  </si>
  <si>
    <t>Acct Code</t>
  </si>
  <si>
    <t>61123P</t>
  </si>
  <si>
    <t>Grant index #3</t>
  </si>
  <si>
    <t>Grant index #4</t>
  </si>
  <si>
    <t>Total bi-weekly salary</t>
  </si>
  <si>
    <t>Pay Period</t>
  </si>
  <si>
    <t>Payment</t>
  </si>
  <si>
    <t>61132R</t>
  </si>
  <si>
    <t>Pay No.</t>
  </si>
  <si>
    <t>Begin date</t>
  </si>
  <si>
    <t>End date</t>
  </si>
  <si>
    <t>Date</t>
  </si>
  <si>
    <t>Amount</t>
  </si>
  <si>
    <t>Fall 1 of 10</t>
  </si>
  <si>
    <t>Fall 2 of 10</t>
  </si>
  <si>
    <t>Fall 3 of 10</t>
  </si>
  <si>
    <t>Fall 4 of 10</t>
  </si>
  <si>
    <t>Fall 5 of 10</t>
  </si>
  <si>
    <t>Fall 6 of 10</t>
  </si>
  <si>
    <t>Fall 7 of 10</t>
  </si>
  <si>
    <t>Fall 8 of 10</t>
  </si>
  <si>
    <t>Fall 9 of 10</t>
  </si>
  <si>
    <t>Fall 10 of 10</t>
  </si>
  <si>
    <t>Total</t>
  </si>
  <si>
    <t>Intent to Participate in the Incentive Program for Researchers (IPR)</t>
  </si>
  <si>
    <t xml:space="preserve">This form needs to be initiated before the payroll deadline of the bi-weekly timeframe your effort is to be charged </t>
  </si>
  <si>
    <t>to your grant(s).  Retroactive requests cannot be processed.</t>
  </si>
  <si>
    <t>Name:</t>
  </si>
  <si>
    <t>Department:</t>
  </si>
  <si>
    <t>MSU ID</t>
  </si>
  <si>
    <t>Institutional Base Salary</t>
  </si>
  <si>
    <t>Defaults from Page 1</t>
  </si>
  <si>
    <t>In order to participate in the plan, you must affirm the following statements apply to your funding source(s):</t>
  </si>
  <si>
    <t>IPR Does not interfere with any cost sharing commitments</t>
  </si>
  <si>
    <r>
      <t xml:space="preserve">I understand if I submit more than my research % of effort for IPR, the costs associated with my </t>
    </r>
    <r>
      <rPr>
        <b/>
        <sz val="11"/>
        <color theme="1"/>
        <rFont val="Calibri"/>
        <family val="2"/>
        <scheme val="minor"/>
      </rPr>
      <t>approved</t>
    </r>
    <r>
      <rPr>
        <sz val="11"/>
        <color theme="1"/>
        <rFont val="Calibri"/>
        <family val="2"/>
        <scheme val="minor"/>
      </rPr>
      <t xml:space="preserve"> </t>
    </r>
  </si>
  <si>
    <t>teaching replacement will be deducted before processing the monthly incentive payment(s).</t>
  </si>
  <si>
    <t>To be completed by Faculty Member:</t>
  </si>
  <si>
    <t>I anticipate receiving additional compensation outside of the IPR Program</t>
  </si>
  <si>
    <t>Amount that will be received</t>
  </si>
  <si>
    <r>
      <t xml:space="preserve">I understand that maximum IPR pay and additional compensation from all sources cannot exceed 25% </t>
    </r>
    <r>
      <rPr>
        <sz val="11"/>
        <color rgb="FFFF0000"/>
        <rFont val="Calibri"/>
        <family val="2"/>
        <scheme val="minor"/>
      </rPr>
      <t>of my IBS.</t>
    </r>
  </si>
  <si>
    <t>To Be Completed by the Department Head:</t>
  </si>
  <si>
    <t>Faculty member received at least "meets expectations" in most recent annual review.</t>
  </si>
  <si>
    <t>% of IPR does not exceed % of Research workload (no teaching replacement required).</t>
  </si>
  <si>
    <t>OR</t>
  </si>
  <si>
    <t xml:space="preserve">% of IPR exceeded % of Research workload:  </t>
  </si>
  <si>
    <t>Total Cost of Teaching Replacement</t>
  </si>
  <si>
    <t>Faculty workload breakdown for the upcoming fiscal year is as follows:</t>
  </si>
  <si>
    <t>% Teaching</t>
  </si>
  <si>
    <t>% Research</t>
  </si>
  <si>
    <t>% Outreach/Service/Other</t>
  </si>
  <si>
    <r>
      <t xml:space="preserve">I have read the IPR policy </t>
    </r>
    <r>
      <rPr>
        <b/>
        <sz val="9"/>
        <rFont val="Calibri"/>
        <family val="2"/>
        <scheme val="minor"/>
      </rPr>
      <t>(http://www.montana.edu/research/osp/documents/Incentive_Program_Research_Policy.pdf)</t>
    </r>
    <r>
      <rPr>
        <b/>
        <sz val="11"/>
        <rFont val="Calibri"/>
        <family val="2"/>
        <scheme val="minor"/>
      </rPr>
      <t>:</t>
    </r>
  </si>
  <si>
    <t>Faculty Member Signature</t>
  </si>
  <si>
    <t>Department Head Signature</t>
  </si>
  <si>
    <t>Dean/AES/ES Signature</t>
  </si>
  <si>
    <t>PI Funding Approval (if different than participant)</t>
  </si>
  <si>
    <t>Provost Signature</t>
  </si>
  <si>
    <t>OSP Signature</t>
  </si>
  <si>
    <t>DocuSign Routing Queue:</t>
  </si>
  <si>
    <t>Sign</t>
  </si>
  <si>
    <t>Faculty Member</t>
  </si>
  <si>
    <t>As appropriate</t>
  </si>
  <si>
    <t>Department Head</t>
  </si>
  <si>
    <t>Home Department Head</t>
  </si>
  <si>
    <t>Dean</t>
  </si>
  <si>
    <t>Home Dean</t>
  </si>
  <si>
    <t>PI Funding Approval</t>
  </si>
  <si>
    <t>As appropriate if different than participant</t>
  </si>
  <si>
    <t>Provost</t>
  </si>
  <si>
    <t>jheard@montana.edu</t>
  </si>
  <si>
    <t>OSP</t>
  </si>
  <si>
    <r>
      <rPr>
        <sz val="10"/>
        <color theme="1"/>
        <rFont val="Calibri"/>
        <family val="2"/>
        <scheme val="minor"/>
      </rPr>
      <t>Fiscal Manager</t>
    </r>
    <r>
      <rPr>
        <sz val="11"/>
        <color theme="1"/>
        <rFont val="Calibri"/>
        <family val="2"/>
        <scheme val="minor"/>
      </rPr>
      <t xml:space="preserve">       </t>
    </r>
    <r>
      <rPr>
        <sz val="10"/>
        <color theme="1"/>
        <rFont val="Calibri"/>
        <family val="2"/>
        <scheme val="minor"/>
      </rPr>
      <t>https://www.montana.edu/research/osp/aboutus/fiscal_managers_by_org.html</t>
    </r>
  </si>
  <si>
    <t>https://www.montana.edu/research/osp/aboutus/fiscal_managers_by_org.html</t>
  </si>
  <si>
    <t>Copy</t>
  </si>
  <si>
    <t xml:space="preserve">EPAF Processor </t>
  </si>
  <si>
    <t>As appropriate for your department</t>
  </si>
  <si>
    <t>MSU Payroll</t>
  </si>
  <si>
    <t>msupayroll@montana.edu</t>
  </si>
  <si>
    <t>Extension</t>
  </si>
  <si>
    <t>sandyrg@montana.edu</t>
  </si>
  <si>
    <t>This form needs to be initiated before the payroll deadline of the bi-weekly timeframe your effort is to be charged to your grant(s).</t>
  </si>
  <si>
    <t>Retroactive requests cannot be processed</t>
  </si>
  <si>
    <t>GID #:</t>
  </si>
  <si>
    <t>Institutional Base</t>
  </si>
  <si>
    <t>Charge the following salary to my grant fund(s):</t>
  </si>
  <si>
    <t>Charge the following IPR payment to base funding source:</t>
  </si>
  <si>
    <t>Index #</t>
  </si>
  <si>
    <t>Index %</t>
  </si>
  <si>
    <t>2025 Biweekly Payroll Calendar Due Dates</t>
  </si>
  <si>
    <r>
      <t xml:space="preserve">Grant Indexes for IPR Participation (acct </t>
    </r>
    <r>
      <rPr>
        <b/>
        <sz val="10"/>
        <color rgb="FFFF0000"/>
        <rFont val="Calibri"/>
        <family val="2"/>
        <scheme val="minor"/>
      </rPr>
      <t>61123P</t>
    </r>
    <r>
      <rPr>
        <b/>
        <sz val="10"/>
        <color theme="1"/>
        <rFont val="Calibri"/>
        <family val="2"/>
        <scheme val="minor"/>
      </rPr>
      <t>)</t>
    </r>
  </si>
  <si>
    <r>
      <t xml:space="preserve">Indexes for IPR Payout (should total 100% and acct </t>
    </r>
    <r>
      <rPr>
        <b/>
        <sz val="10"/>
        <color rgb="FFFF0000"/>
        <rFont val="Calibri"/>
        <family val="2"/>
        <scheme val="minor"/>
      </rPr>
      <t>61132R</t>
    </r>
    <r>
      <rPr>
        <b/>
        <sz val="10"/>
        <color theme="1"/>
        <rFont val="Calibri"/>
        <family val="2"/>
        <scheme val="minor"/>
      </rPr>
      <t>)</t>
    </r>
  </si>
  <si>
    <t>FY26 Annual IPR participation amount cannot exceed 25% of annual IBS</t>
  </si>
  <si>
    <t>July 1, 2025 pay rate</t>
  </si>
  <si>
    <t>413XXX</t>
  </si>
  <si>
    <t>4WAXXX</t>
  </si>
  <si>
    <t>Sabbatical 25% FTE</t>
  </si>
  <si>
    <t>$8,000 total - reduced from 413XXX commitment</t>
  </si>
  <si>
    <t>because the 4IPFRS 61132R $800 will make the state</t>
  </si>
  <si>
    <t>commitment complete</t>
  </si>
  <si>
    <r>
      <rPr>
        <b/>
        <sz val="11"/>
        <color theme="1"/>
        <rFont val="Calibri"/>
        <family val="2"/>
        <scheme val="minor"/>
      </rPr>
      <t>AY</t>
    </r>
    <r>
      <rPr>
        <sz val="11"/>
        <color theme="1"/>
        <rFont val="Calibri"/>
        <family val="2"/>
        <scheme val="minor"/>
      </rPr>
      <t xml:space="preserve"> = 20*, </t>
    </r>
    <r>
      <rPr>
        <b/>
        <sz val="11"/>
        <color theme="1"/>
        <rFont val="Calibri"/>
        <family val="2"/>
        <scheme val="minor"/>
      </rPr>
      <t>FY</t>
    </r>
    <r>
      <rPr>
        <sz val="11"/>
        <color theme="1"/>
        <rFont val="Calibri"/>
        <family val="2"/>
        <scheme val="minor"/>
      </rPr>
      <t xml:space="preserve"> = 26</t>
    </r>
  </si>
  <si>
    <t xml:space="preserve">*deferred pay/compensation is not allowable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</si>
</sst>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</cellStyleXfs>
  <cellXfs count="1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3" xfId="0" applyBorder="1"/>
    <xf numFmtId="0" fontId="3" fillId="0" borderId="0" xfId="0" applyFont="1"/>
    <xf numFmtId="0" fontId="0" fillId="0" borderId="4" xfId="0" applyBorder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right"/>
    </xf>
    <xf numFmtId="0" fontId="0" fillId="0" borderId="6" xfId="0" applyBorder="1"/>
    <xf numFmtId="0" fontId="3" fillId="0" borderId="6" xfId="0" applyFont="1" applyBorder="1"/>
    <xf numFmtId="0" fontId="1" fillId="0" borderId="5" xfId="0" applyFont="1" applyBorder="1"/>
    <xf numFmtId="0" fontId="0" fillId="0" borderId="5" xfId="0" applyBorder="1"/>
    <xf numFmtId="0" fontId="3" fillId="0" borderId="5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8" xfId="0" applyFont="1" applyBorder="1"/>
    <xf numFmtId="0" fontId="0" fillId="0" borderId="9" xfId="0" applyBorder="1"/>
    <xf numFmtId="0" fontId="13" fillId="0" borderId="0" xfId="0" applyFont="1"/>
    <xf numFmtId="0" fontId="1" fillId="0" borderId="10" xfId="0" applyFont="1" applyBorder="1"/>
    <xf numFmtId="0" fontId="10" fillId="0" borderId="11" xfId="0" applyFont="1" applyBorder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12" fillId="0" borderId="6" xfId="0" applyFont="1" applyBorder="1"/>
    <xf numFmtId="0" fontId="16" fillId="0" borderId="0" xfId="0" applyFont="1"/>
    <xf numFmtId="0" fontId="0" fillId="0" borderId="0" xfId="0" applyAlignment="1">
      <alignment vertical="center"/>
    </xf>
    <xf numFmtId="10" fontId="12" fillId="0" borderId="6" xfId="0" applyNumberFormat="1" applyFont="1" applyBorder="1"/>
    <xf numFmtId="10" fontId="0" fillId="0" borderId="0" xfId="0" applyNumberFormat="1"/>
    <xf numFmtId="42" fontId="13" fillId="0" borderId="0" xfId="0" applyNumberFormat="1" applyFont="1" applyAlignment="1">
      <alignment horizontal="right"/>
    </xf>
    <xf numFmtId="0" fontId="17" fillId="0" borderId="0" xfId="0" applyFont="1"/>
    <xf numFmtId="44" fontId="0" fillId="0" borderId="0" xfId="0" applyNumberFormat="1" applyAlignment="1">
      <alignment horizontal="right"/>
    </xf>
    <xf numFmtId="44" fontId="0" fillId="0" borderId="0" xfId="0" applyNumberFormat="1" applyAlignment="1">
      <alignment horizontal="left"/>
    </xf>
    <xf numFmtId="3" fontId="6" fillId="0" borderId="0" xfId="0" applyNumberFormat="1" applyFont="1"/>
    <xf numFmtId="0" fontId="13" fillId="0" borderId="0" xfId="0" applyFont="1" applyAlignment="1">
      <alignment horizontal="center"/>
    </xf>
    <xf numFmtId="0" fontId="0" fillId="2" borderId="0" xfId="0" applyFill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44" fontId="0" fillId="0" borderId="0" xfId="0" applyNumberFormat="1"/>
    <xf numFmtId="0" fontId="18" fillId="0" borderId="0" xfId="1" applyBorder="1"/>
    <xf numFmtId="7" fontId="0" fillId="0" borderId="1" xfId="0" applyNumberFormat="1" applyBorder="1"/>
    <xf numFmtId="0" fontId="18" fillId="0" borderId="0" xfId="1"/>
    <xf numFmtId="0" fontId="18" fillId="0" borderId="11" xfId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 applyAlignment="1">
      <alignment horizontal="right"/>
    </xf>
    <xf numFmtId="4" fontId="0" fillId="0" borderId="16" xfId="0" applyNumberFormat="1" applyBorder="1"/>
    <xf numFmtId="0" fontId="20" fillId="0" borderId="10" xfId="0" applyFont="1" applyBorder="1"/>
    <xf numFmtId="0" fontId="21" fillId="0" borderId="0" xfId="0" applyFont="1"/>
    <xf numFmtId="0" fontId="21" fillId="0" borderId="11" xfId="0" applyFont="1" applyBorder="1"/>
    <xf numFmtId="4" fontId="0" fillId="0" borderId="1" xfId="0" applyNumberFormat="1" applyBorder="1"/>
    <xf numFmtId="0" fontId="6" fillId="2" borderId="1" xfId="0" quotePrefix="1" applyFont="1" applyFill="1" applyBorder="1" applyAlignment="1">
      <alignment horizontal="center"/>
    </xf>
    <xf numFmtId="0" fontId="0" fillId="0" borderId="2" xfId="0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43" fontId="0" fillId="0" borderId="0" xfId="2" applyFont="1"/>
    <xf numFmtId="0" fontId="1" fillId="0" borderId="4" xfId="0" applyFont="1" applyBorder="1"/>
    <xf numFmtId="0" fontId="1" fillId="0" borderId="0" xfId="0" applyFont="1" applyAlignment="1">
      <alignment horizontal="center"/>
    </xf>
    <xf numFmtId="44" fontId="6" fillId="0" borderId="1" xfId="0" applyNumberFormat="1" applyFont="1" applyBorder="1"/>
    <xf numFmtId="44" fontId="6" fillId="0" borderId="0" xfId="0" applyNumberFormat="1" applyFont="1"/>
    <xf numFmtId="44" fontId="6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" fontId="21" fillId="0" borderId="0" xfId="0" applyNumberFormat="1" applyFont="1"/>
    <xf numFmtId="0" fontId="0" fillId="0" borderId="0" xfId="0" applyAlignment="1">
      <alignment horizontal="left" vertical="center"/>
    </xf>
    <xf numFmtId="14" fontId="24" fillId="0" borderId="0" xfId="0" applyNumberFormat="1" applyFont="1" applyAlignment="1">
      <alignment horizontal="center" wrapText="1"/>
    </xf>
    <xf numFmtId="14" fontId="24" fillId="0" borderId="0" xfId="0" applyNumberFormat="1" applyFont="1" applyAlignment="1">
      <alignment horizontal="center"/>
    </xf>
    <xf numFmtId="0" fontId="6" fillId="0" borderId="11" xfId="0" applyFont="1" applyBorder="1"/>
    <xf numFmtId="3" fontId="0" fillId="0" borderId="1" xfId="0" applyNumberFormat="1" applyBorder="1"/>
    <xf numFmtId="43" fontId="1" fillId="0" borderId="18" xfId="2" applyFont="1" applyBorder="1"/>
    <xf numFmtId="0" fontId="1" fillId="0" borderId="20" xfId="0" applyFont="1" applyBorder="1"/>
    <xf numFmtId="0" fontId="0" fillId="0" borderId="19" xfId="0" applyBorder="1"/>
    <xf numFmtId="0" fontId="1" fillId="0" borderId="21" xfId="0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0" xfId="1" applyFill="1" applyBorder="1"/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2" xfId="0" applyFont="1" applyBorder="1"/>
    <xf numFmtId="0" fontId="1" fillId="0" borderId="24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4" fontId="0" fillId="0" borderId="5" xfId="0" applyNumberFormat="1" applyBorder="1"/>
    <xf numFmtId="0" fontId="0" fillId="0" borderId="23" xfId="0" applyBorder="1"/>
    <xf numFmtId="0" fontId="0" fillId="5" borderId="0" xfId="0" applyFill="1"/>
    <xf numFmtId="4" fontId="0" fillId="4" borderId="0" xfId="0" applyNumberFormat="1" applyFill="1"/>
    <xf numFmtId="7" fontId="10" fillId="0" borderId="0" xfId="0" applyNumberFormat="1" applyFont="1"/>
    <xf numFmtId="10" fontId="25" fillId="0" borderId="0" xfId="0" applyNumberFormat="1" applyFont="1"/>
    <xf numFmtId="10" fontId="6" fillId="2" borderId="1" xfId="0" applyNumberFormat="1" applyFont="1" applyFill="1" applyBorder="1" applyAlignment="1">
      <alignment horizontal="center"/>
    </xf>
    <xf numFmtId="10" fontId="6" fillId="2" borderId="2" xfId="0" applyNumberFormat="1" applyFont="1" applyFill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10" fontId="14" fillId="2" borderId="2" xfId="0" applyNumberFormat="1" applyFont="1" applyFill="1" applyBorder="1" applyAlignment="1">
      <alignment horizontal="center"/>
    </xf>
    <xf numFmtId="43" fontId="0" fillId="0" borderId="6" xfId="2" applyFont="1" applyBorder="1"/>
    <xf numFmtId="0" fontId="1" fillId="5" borderId="0" xfId="0" applyFont="1" applyFill="1"/>
    <xf numFmtId="0" fontId="0" fillId="0" borderId="3" xfId="3" applyFon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0" xfId="0" applyNumberFormat="1"/>
    <xf numFmtId="2" fontId="0" fillId="0" borderId="16" xfId="0" applyNumberFormat="1" applyBorder="1"/>
    <xf numFmtId="4" fontId="0" fillId="5" borderId="0" xfId="0" applyNumberFormat="1" applyFill="1"/>
    <xf numFmtId="7" fontId="25" fillId="5" borderId="0" xfId="0" applyNumberFormat="1" applyFont="1" applyFill="1"/>
    <xf numFmtId="0" fontId="24" fillId="5" borderId="0" xfId="0" applyFont="1" applyFill="1"/>
    <xf numFmtId="0" fontId="24" fillId="0" borderId="0" xfId="0" applyFont="1"/>
    <xf numFmtId="0" fontId="0" fillId="6" borderId="0" xfId="0" applyFill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4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0" borderId="3" xfId="0" applyFont="1" applyBorder="1" applyAlignment="1">
      <alignment horizontal="center"/>
    </xf>
    <xf numFmtId="44" fontId="6" fillId="0" borderId="17" xfId="0" applyNumberFormat="1" applyFont="1" applyBorder="1" applyAlignment="1">
      <alignment horizontal="right"/>
    </xf>
    <xf numFmtId="44" fontId="6" fillId="0" borderId="7" xfId="0" applyNumberFormat="1" applyFont="1" applyBorder="1" applyAlignment="1">
      <alignment horizontal="right"/>
    </xf>
    <xf numFmtId="0" fontId="15" fillId="0" borderId="1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8" fillId="0" borderId="0" xfId="1" applyAlignment="1">
      <alignment horizontal="center"/>
    </xf>
  </cellXfs>
  <cellStyles count="4">
    <cellStyle name="Comma" xfId="2" builtinId="3"/>
    <cellStyle name="Hyperlink" xfId="1" builtinId="8"/>
    <cellStyle name="Normal" xfId="0" builtinId="0"/>
    <cellStyle name="Normal 2" xfId="3" xr:uid="{A6D384BB-4997-4D57-9097-9714B7A828C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andyrg@montana.edu" TargetMode="External"/><Relationship Id="rId2" Type="http://schemas.openxmlformats.org/officeDocument/2006/relationships/hyperlink" Target="mailto:msupayroll@montana.edu" TargetMode="External"/><Relationship Id="rId1" Type="http://schemas.openxmlformats.org/officeDocument/2006/relationships/hyperlink" Target="https://www.montana.edu/research/osp/aboutus/fiscal_managers_by_org.html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ontana.edu/hr/benefits-payroll/calendar/2025PROCESSINGDATE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4011C-20B8-4E81-A654-ADA00BDBAA93}">
  <sheetPr>
    <pageSetUpPr fitToPage="1"/>
  </sheetPr>
  <dimension ref="A1:I16"/>
  <sheetViews>
    <sheetView workbookViewId="0">
      <selection activeCell="A6" sqref="A6"/>
    </sheetView>
  </sheetViews>
  <sheetFormatPr defaultRowHeight="15" x14ac:dyDescent="0.25"/>
  <cols>
    <col min="1" max="1" width="2.5703125" customWidth="1"/>
    <col min="2" max="2" width="34.140625" bestFit="1" customWidth="1"/>
    <col min="3" max="3" width="24.140625" customWidth="1"/>
    <col min="4" max="4" width="22.85546875" customWidth="1"/>
    <col min="5" max="5" width="2.7109375" customWidth="1"/>
    <col min="6" max="6" width="11.7109375" customWidth="1"/>
    <col min="9" max="9" width="11.5703125" bestFit="1" customWidth="1"/>
  </cols>
  <sheetData>
    <row r="1" spans="1:9" x14ac:dyDescent="0.25">
      <c r="A1" s="1" t="s">
        <v>108</v>
      </c>
      <c r="B1" s="1"/>
      <c r="C1" s="63"/>
      <c r="D1" s="1"/>
      <c r="E1" s="1"/>
      <c r="F1" s="1"/>
      <c r="G1" s="1"/>
      <c r="H1" s="1"/>
    </row>
    <row r="2" spans="1:9" x14ac:dyDescent="0.25">
      <c r="A2" s="1"/>
      <c r="B2" s="1"/>
      <c r="C2" s="63"/>
      <c r="D2" s="1"/>
      <c r="E2" s="1"/>
      <c r="F2" s="1"/>
      <c r="G2" s="1"/>
      <c r="H2" s="1"/>
    </row>
    <row r="3" spans="1:9" x14ac:dyDescent="0.25">
      <c r="A3" s="116" t="s">
        <v>0</v>
      </c>
      <c r="B3" s="116"/>
      <c r="C3" s="63"/>
      <c r="D3" s="1"/>
      <c r="E3" s="1"/>
      <c r="F3" s="1"/>
      <c r="G3" s="1"/>
      <c r="H3" s="1"/>
    </row>
    <row r="4" spans="1:9" x14ac:dyDescent="0.25">
      <c r="A4" s="1" t="s">
        <v>1</v>
      </c>
      <c r="C4" s="62"/>
      <c r="I4" s="76"/>
    </row>
    <row r="5" spans="1:9" ht="15.75" thickBot="1" x14ac:dyDescent="0.3">
      <c r="C5" s="62"/>
      <c r="I5" s="115"/>
    </row>
    <row r="6" spans="1:9" x14ac:dyDescent="0.25">
      <c r="A6" s="98"/>
      <c r="B6" s="13"/>
      <c r="C6" s="104"/>
      <c r="D6" s="13"/>
      <c r="E6" s="13"/>
      <c r="F6" s="13"/>
      <c r="G6" s="13"/>
      <c r="H6" s="13"/>
      <c r="I6" s="105"/>
    </row>
    <row r="7" spans="1:9" x14ac:dyDescent="0.25">
      <c r="A7" s="99"/>
      <c r="C7" s="62"/>
      <c r="I7" s="101"/>
    </row>
    <row r="8" spans="1:9" x14ac:dyDescent="0.25">
      <c r="A8" s="100"/>
      <c r="C8" s="1" t="s">
        <v>2</v>
      </c>
      <c r="D8" s="1" t="s">
        <v>3</v>
      </c>
      <c r="E8" s="1"/>
      <c r="I8" s="101"/>
    </row>
    <row r="9" spans="1:9" x14ac:dyDescent="0.25">
      <c r="A9" s="100"/>
      <c r="B9" t="s">
        <v>109</v>
      </c>
      <c r="C9" s="122"/>
      <c r="D9" s="106">
        <v>20</v>
      </c>
      <c r="F9" t="s">
        <v>4</v>
      </c>
      <c r="I9" s="101"/>
    </row>
    <row r="10" spans="1:9" x14ac:dyDescent="0.25">
      <c r="A10" s="100"/>
      <c r="C10" s="62"/>
      <c r="I10" s="101"/>
    </row>
    <row r="11" spans="1:9" x14ac:dyDescent="0.25">
      <c r="A11" s="100"/>
      <c r="B11" t="s">
        <v>5</v>
      </c>
      <c r="C11" s="107">
        <f>C9</f>
        <v>0</v>
      </c>
      <c r="D11">
        <v>20</v>
      </c>
      <c r="F11" s="1" t="s">
        <v>6</v>
      </c>
      <c r="G11" s="1"/>
      <c r="H11" s="1"/>
      <c r="I11" s="101"/>
    </row>
    <row r="12" spans="1:9" x14ac:dyDescent="0.25">
      <c r="A12" s="100"/>
      <c r="F12" s="1" t="s">
        <v>7</v>
      </c>
      <c r="G12" s="1"/>
      <c r="H12" s="1"/>
      <c r="I12" s="101"/>
    </row>
    <row r="13" spans="1:9" x14ac:dyDescent="0.25">
      <c r="A13" s="100"/>
      <c r="B13" t="s">
        <v>8</v>
      </c>
      <c r="C13" s="62">
        <f>C11*0.25</f>
        <v>0</v>
      </c>
      <c r="I13" s="101"/>
    </row>
    <row r="14" spans="1:9" x14ac:dyDescent="0.25">
      <c r="A14" s="100"/>
      <c r="I14" s="101"/>
    </row>
    <row r="15" spans="1:9" x14ac:dyDescent="0.25">
      <c r="A15" s="100"/>
      <c r="I15" s="101"/>
    </row>
    <row r="16" spans="1:9" ht="15.75" thickBot="1" x14ac:dyDescent="0.3">
      <c r="A16" s="102"/>
      <c r="B16" s="10"/>
      <c r="C16" s="10"/>
      <c r="D16" s="10"/>
      <c r="E16" s="10"/>
      <c r="F16" s="10"/>
      <c r="G16" s="10"/>
      <c r="H16" s="10"/>
      <c r="I16" s="103"/>
    </row>
  </sheetData>
  <pageMargins left="0.2" right="0.2" top="0.75" bottom="0.75" header="0.3" footer="0.3"/>
  <pageSetup scale="76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9"/>
  <sheetViews>
    <sheetView showGridLines="0" topLeftCell="A11" zoomScaleNormal="100" workbookViewId="0">
      <selection activeCell="P15" sqref="P15"/>
    </sheetView>
  </sheetViews>
  <sheetFormatPr defaultColWidth="8.7109375" defaultRowHeight="15" x14ac:dyDescent="0.25"/>
  <cols>
    <col min="1" max="1" width="6.140625" customWidth="1"/>
    <col min="2" max="2" width="3.42578125" customWidth="1"/>
    <col min="4" max="4" width="1.7109375" customWidth="1"/>
    <col min="5" max="5" width="13.7109375" customWidth="1"/>
    <col min="6" max="6" width="1.7109375" customWidth="1"/>
    <col min="7" max="7" width="9.140625" customWidth="1"/>
    <col min="8" max="8" width="1.42578125" customWidth="1"/>
    <col min="9" max="9" width="6.42578125" customWidth="1"/>
    <col min="10" max="10" width="4.140625" customWidth="1"/>
    <col min="11" max="11" width="3.140625" customWidth="1"/>
    <col min="12" max="12" width="7.42578125" customWidth="1"/>
    <col min="13" max="13" width="8.42578125" customWidth="1"/>
    <col min="14" max="14" width="2" customWidth="1"/>
    <col min="15" max="15" width="13.7109375" customWidth="1"/>
    <col min="16" max="16" width="9.7109375" customWidth="1"/>
    <col min="17" max="17" width="13.7109375" customWidth="1"/>
    <col min="18" max="18" width="2" customWidth="1"/>
  </cols>
  <sheetData>
    <row r="1" spans="1:17" ht="21" x14ac:dyDescent="0.35">
      <c r="A1" s="127" t="s">
        <v>42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9"/>
      <c r="O1" s="129"/>
      <c r="P1" s="129"/>
      <c r="Q1" s="129"/>
    </row>
    <row r="2" spans="1:17" ht="4.7" customHeight="1" x14ac:dyDescent="0.25"/>
    <row r="3" spans="1:17" ht="15.95" customHeight="1" x14ac:dyDescent="0.25">
      <c r="A3" s="132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17" ht="15.95" customHeight="1" x14ac:dyDescent="0.25">
      <c r="A4" s="130" t="s">
        <v>43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</row>
    <row r="5" spans="1:17" ht="15.75" x14ac:dyDescent="0.25">
      <c r="A5" s="132" t="s">
        <v>44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</row>
    <row r="6" spans="1:17" ht="10.15" customHeight="1" x14ac:dyDescent="0.25"/>
    <row r="7" spans="1:17" ht="18.75" x14ac:dyDescent="0.3">
      <c r="A7" s="2" t="s">
        <v>45</v>
      </c>
      <c r="C7" s="135"/>
      <c r="D7" s="135"/>
      <c r="E7" s="135"/>
      <c r="F7" s="135"/>
      <c r="G7" s="135"/>
      <c r="H7" s="135"/>
      <c r="J7" s="2" t="s">
        <v>46</v>
      </c>
      <c r="K7" s="2"/>
      <c r="M7" s="135"/>
      <c r="N7" s="135"/>
      <c r="O7" s="135"/>
      <c r="P7" s="135"/>
      <c r="Q7" s="135"/>
    </row>
    <row r="8" spans="1:17" ht="5.65" customHeight="1" x14ac:dyDescent="0.3">
      <c r="A8" s="2"/>
      <c r="J8" s="2"/>
      <c r="K8" s="2"/>
    </row>
    <row r="9" spans="1:17" ht="15.4" customHeight="1" x14ac:dyDescent="0.3">
      <c r="A9" s="2" t="s">
        <v>47</v>
      </c>
      <c r="C9" s="136"/>
      <c r="D9" s="136"/>
      <c r="E9" s="136"/>
      <c r="F9" s="136"/>
      <c r="G9" s="136"/>
      <c r="H9" s="136"/>
      <c r="J9" s="29" t="s">
        <v>48</v>
      </c>
      <c r="K9" s="2"/>
      <c r="N9" s="59"/>
      <c r="O9" s="59">
        <f>'Pg 1 - 25% cap verification'!C11</f>
        <v>0</v>
      </c>
      <c r="P9" s="123" t="s">
        <v>49</v>
      </c>
      <c r="Q9" s="108"/>
    </row>
    <row r="10" spans="1:17" ht="7.15" customHeight="1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28"/>
      <c r="N10" s="31"/>
      <c r="O10" s="11"/>
      <c r="P10" s="11"/>
      <c r="Q10" s="10"/>
    </row>
    <row r="11" spans="1:17" ht="17.850000000000001" customHeight="1" x14ac:dyDescent="0.25">
      <c r="A11" s="1" t="s">
        <v>50</v>
      </c>
    </row>
    <row r="12" spans="1:17" ht="5.65" customHeight="1" x14ac:dyDescent="0.25"/>
    <row r="13" spans="1:17" x14ac:dyDescent="0.25">
      <c r="B13" s="4"/>
      <c r="C13" t="s">
        <v>51</v>
      </c>
    </row>
    <row r="14" spans="1:17" ht="5.65" customHeight="1" x14ac:dyDescent="0.25"/>
    <row r="15" spans="1:17" x14ac:dyDescent="0.25">
      <c r="B15" s="4"/>
      <c r="C15" t="s">
        <v>52</v>
      </c>
    </row>
    <row r="16" spans="1:17" x14ac:dyDescent="0.25">
      <c r="C16" t="s">
        <v>53</v>
      </c>
    </row>
    <row r="17" spans="1:17" ht="15.4" customHeight="1" x14ac:dyDescent="0.25">
      <c r="A17" s="1" t="s">
        <v>54</v>
      </c>
    </row>
    <row r="18" spans="1:17" ht="5.65" customHeight="1" x14ac:dyDescent="0.25"/>
    <row r="19" spans="1:17" ht="15.4" customHeight="1" x14ac:dyDescent="0.25">
      <c r="B19" s="4"/>
      <c r="C19" t="s">
        <v>55</v>
      </c>
    </row>
    <row r="20" spans="1:17" ht="4.7" customHeight="1" x14ac:dyDescent="0.25"/>
    <row r="21" spans="1:17" ht="15.4" customHeight="1" x14ac:dyDescent="0.25">
      <c r="B21" s="57"/>
      <c r="C21" s="138">
        <v>0</v>
      </c>
      <c r="D21" s="138"/>
      <c r="E21" t="s">
        <v>56</v>
      </c>
    </row>
    <row r="22" spans="1:17" ht="4.7" customHeight="1" x14ac:dyDescent="0.25">
      <c r="B22" s="35"/>
      <c r="C22" s="35"/>
      <c r="D22" s="35"/>
    </row>
    <row r="23" spans="1:17" ht="15.4" customHeight="1" x14ac:dyDescent="0.25">
      <c r="B23" s="4"/>
      <c r="C23" s="36" t="s">
        <v>57</v>
      </c>
      <c r="D23" s="35"/>
    </row>
    <row r="24" spans="1:17" ht="7.5" customHeight="1" thickBot="1" x14ac:dyDescent="0.3"/>
    <row r="25" spans="1:17" x14ac:dyDescent="0.25">
      <c r="A25" s="12" t="s">
        <v>58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  <c r="N25" s="14"/>
      <c r="O25" s="14"/>
      <c r="P25" s="14"/>
      <c r="Q25" s="14"/>
    </row>
    <row r="26" spans="1:17" ht="4.9000000000000004" customHeight="1" x14ac:dyDescent="0.25">
      <c r="A26" s="1"/>
      <c r="M26" s="5"/>
      <c r="N26" s="5"/>
      <c r="O26" s="5"/>
      <c r="P26" s="5"/>
      <c r="Q26" s="5"/>
    </row>
    <row r="27" spans="1:17" x14ac:dyDescent="0.25">
      <c r="A27" s="1"/>
      <c r="B27" s="4"/>
      <c r="C27" t="s">
        <v>59</v>
      </c>
      <c r="M27" s="5"/>
      <c r="N27" s="5"/>
      <c r="O27" s="5"/>
      <c r="P27" s="5"/>
      <c r="Q27" s="5"/>
    </row>
    <row r="28" spans="1:17" x14ac:dyDescent="0.25">
      <c r="A28" s="1"/>
      <c r="M28" s="5"/>
      <c r="N28" s="5"/>
      <c r="O28" s="5"/>
      <c r="P28" s="5"/>
      <c r="Q28" s="5"/>
    </row>
    <row r="29" spans="1:17" ht="4.7" customHeight="1" x14ac:dyDescent="0.25">
      <c r="A29" s="1"/>
      <c r="M29" s="5"/>
      <c r="N29" s="5"/>
      <c r="O29" s="5"/>
      <c r="P29" s="5"/>
      <c r="Q29" s="5"/>
    </row>
    <row r="30" spans="1:17" x14ac:dyDescent="0.25">
      <c r="A30" s="1"/>
      <c r="B30" s="4"/>
      <c r="C30" t="s">
        <v>60</v>
      </c>
      <c r="M30" s="5"/>
      <c r="N30" s="5"/>
      <c r="O30" s="5"/>
      <c r="P30" s="5"/>
      <c r="Q30" s="5"/>
    </row>
    <row r="31" spans="1:17" x14ac:dyDescent="0.25">
      <c r="A31" s="1"/>
      <c r="B31" s="1" t="s">
        <v>61</v>
      </c>
      <c r="M31" s="5"/>
      <c r="N31" s="5"/>
      <c r="O31" s="5"/>
      <c r="P31" s="5"/>
      <c r="Q31" s="5"/>
    </row>
    <row r="32" spans="1:17" ht="4.7" customHeight="1" x14ac:dyDescent="0.25">
      <c r="A32" s="1"/>
      <c r="M32" s="5"/>
      <c r="N32" s="5"/>
      <c r="O32" s="5"/>
      <c r="P32" s="5"/>
      <c r="Q32" s="5"/>
    </row>
    <row r="33" spans="1:17" x14ac:dyDescent="0.25">
      <c r="A33" s="1"/>
      <c r="B33" s="4"/>
      <c r="C33" t="s">
        <v>62</v>
      </c>
      <c r="J33" s="134">
        <v>0</v>
      </c>
      <c r="K33" s="134"/>
      <c r="L33" s="134"/>
      <c r="M33" t="s">
        <v>63</v>
      </c>
      <c r="N33" s="5"/>
      <c r="O33" s="5"/>
      <c r="P33" s="5"/>
      <c r="Q33" s="5"/>
    </row>
    <row r="34" spans="1:17" ht="12.4" customHeight="1" x14ac:dyDescent="0.25">
      <c r="A34" s="1"/>
      <c r="C34" s="34"/>
      <c r="D34" s="21"/>
      <c r="E34" s="21"/>
      <c r="F34" s="21"/>
      <c r="G34" s="21"/>
      <c r="H34" s="21"/>
      <c r="I34" s="21"/>
      <c r="J34" s="33"/>
      <c r="K34" s="33"/>
      <c r="L34" s="33"/>
      <c r="M34" s="21"/>
      <c r="N34" s="21"/>
      <c r="O34" s="21"/>
      <c r="P34" s="21"/>
      <c r="Q34" s="5"/>
    </row>
    <row r="35" spans="1:17" ht="4.7" customHeight="1" x14ac:dyDescent="0.25">
      <c r="A35" s="1"/>
      <c r="M35" s="5"/>
      <c r="N35" s="5"/>
      <c r="O35" s="5"/>
      <c r="P35" s="5"/>
      <c r="Q35" s="5"/>
    </row>
    <row r="36" spans="1:17" x14ac:dyDescent="0.25">
      <c r="A36" s="1" t="s">
        <v>64</v>
      </c>
      <c r="M36" s="1"/>
      <c r="O36" s="30"/>
      <c r="P36" s="30"/>
    </row>
    <row r="37" spans="1:17" ht="5.65" customHeight="1" x14ac:dyDescent="0.25"/>
    <row r="38" spans="1:17" x14ac:dyDescent="0.25">
      <c r="B38" s="3"/>
      <c r="C38" t="s">
        <v>65</v>
      </c>
      <c r="M38" s="137"/>
      <c r="N38" s="137"/>
      <c r="O38" s="137"/>
      <c r="P38" s="137"/>
      <c r="Q38" s="137"/>
    </row>
    <row r="39" spans="1:17" x14ac:dyDescent="0.25">
      <c r="B39" s="71"/>
      <c r="C39" t="s">
        <v>66</v>
      </c>
      <c r="M39" s="1"/>
    </row>
    <row r="40" spans="1:17" x14ac:dyDescent="0.25">
      <c r="B40" s="71"/>
      <c r="C40" t="s">
        <v>67</v>
      </c>
      <c r="M40" s="137"/>
      <c r="N40" s="137"/>
      <c r="O40" s="137"/>
      <c r="P40" s="137"/>
      <c r="Q40" s="137"/>
    </row>
    <row r="41" spans="1:17" ht="4.7" customHeight="1" thickBot="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ht="5.85" customHeight="1" x14ac:dyDescent="0.25"/>
    <row r="43" spans="1:17" x14ac:dyDescent="0.25">
      <c r="A43" s="8" t="s">
        <v>68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ht="9.6" customHeight="1" x14ac:dyDescent="0.25"/>
    <row r="45" spans="1:17" x14ac:dyDescent="0.25">
      <c r="A45" s="3"/>
      <c r="B45" s="3"/>
      <c r="C45" s="3"/>
      <c r="D45" s="3"/>
      <c r="E45" s="3"/>
      <c r="F45" s="3"/>
      <c r="G45" s="3"/>
      <c r="H45" s="3"/>
      <c r="L45" s="3"/>
      <c r="M45" s="3"/>
      <c r="N45" s="3"/>
      <c r="O45" s="3"/>
      <c r="P45" s="3"/>
      <c r="Q45" s="3"/>
    </row>
    <row r="46" spans="1:17" x14ac:dyDescent="0.25">
      <c r="A46" s="5" t="s">
        <v>69</v>
      </c>
      <c r="B46" s="5"/>
      <c r="C46" s="5"/>
      <c r="D46" s="5"/>
      <c r="E46" s="5"/>
      <c r="F46" s="5"/>
      <c r="G46" s="5"/>
      <c r="H46" s="9" t="s">
        <v>29</v>
      </c>
      <c r="L46" s="5" t="s">
        <v>70</v>
      </c>
      <c r="M46" s="5"/>
      <c r="N46" s="5"/>
      <c r="O46" s="5"/>
      <c r="P46" s="5"/>
      <c r="Q46" s="9" t="s">
        <v>29</v>
      </c>
    </row>
    <row r="47" spans="1:17" ht="6.6" customHeight="1" x14ac:dyDescent="0.25"/>
    <row r="48" spans="1:17" ht="9.6" customHeight="1" x14ac:dyDescent="0.25"/>
    <row r="49" spans="1:26" x14ac:dyDescent="0.25">
      <c r="A49" s="3"/>
      <c r="B49" s="3"/>
      <c r="C49" s="3"/>
      <c r="D49" s="3"/>
      <c r="E49" s="3"/>
      <c r="F49" s="3"/>
      <c r="G49" s="3"/>
      <c r="H49" s="3"/>
      <c r="L49" s="3"/>
      <c r="M49" s="3"/>
      <c r="N49" s="3"/>
      <c r="O49" s="3"/>
      <c r="P49" s="3"/>
      <c r="Q49" s="3"/>
    </row>
    <row r="50" spans="1:26" x14ac:dyDescent="0.25">
      <c r="A50" s="5" t="s">
        <v>71</v>
      </c>
      <c r="B50" s="5"/>
      <c r="C50" s="5"/>
      <c r="D50" s="5"/>
      <c r="E50" s="5"/>
      <c r="F50" s="5"/>
      <c r="G50" s="5"/>
      <c r="H50" s="9" t="s">
        <v>29</v>
      </c>
      <c r="L50" s="5" t="s">
        <v>72</v>
      </c>
      <c r="M50" s="5"/>
      <c r="N50" s="5"/>
      <c r="O50" s="5"/>
      <c r="P50" s="5"/>
      <c r="Q50" s="9" t="s">
        <v>29</v>
      </c>
      <c r="X50" s="5"/>
      <c r="Y50" s="9"/>
      <c r="Z50" s="5"/>
    </row>
    <row r="51" spans="1:26" ht="6.6" customHeight="1" x14ac:dyDescent="0.25"/>
    <row r="52" spans="1:26" ht="9.6" customHeight="1" x14ac:dyDescent="0.25"/>
    <row r="53" spans="1:26" ht="15.4" customHeight="1" x14ac:dyDescent="0.25">
      <c r="A53" s="3"/>
      <c r="B53" s="3"/>
      <c r="C53" s="3"/>
      <c r="D53" s="3"/>
      <c r="E53" s="3"/>
      <c r="F53" s="3"/>
      <c r="G53" s="3"/>
      <c r="H53" s="3"/>
      <c r="L53" s="3"/>
      <c r="M53" s="3"/>
      <c r="N53" s="3"/>
      <c r="O53" s="3"/>
      <c r="P53" s="3"/>
      <c r="Q53" s="3"/>
    </row>
    <row r="54" spans="1:26" ht="15.4" customHeight="1" x14ac:dyDescent="0.25">
      <c r="A54" s="5" t="s">
        <v>73</v>
      </c>
      <c r="B54" s="5"/>
      <c r="C54" s="5"/>
      <c r="D54" s="5"/>
      <c r="E54" s="5"/>
      <c r="F54" s="9"/>
      <c r="G54" s="5"/>
      <c r="H54" s="9" t="s">
        <v>29</v>
      </c>
      <c r="I54" s="5"/>
      <c r="L54" s="5" t="s">
        <v>74</v>
      </c>
      <c r="M54" s="5"/>
      <c r="N54" s="5"/>
      <c r="O54" s="5"/>
      <c r="P54" s="5"/>
      <c r="Q54" s="9" t="s">
        <v>29</v>
      </c>
      <c r="R54" s="5"/>
    </row>
    <row r="55" spans="1:26" ht="15.4" customHeight="1" x14ac:dyDescent="0.25">
      <c r="A55" s="5"/>
      <c r="B55" s="5"/>
      <c r="C55" s="5"/>
      <c r="D55" s="5"/>
      <c r="E55" s="5"/>
      <c r="F55" s="9"/>
      <c r="G55" s="5"/>
      <c r="H55" s="9"/>
      <c r="I55" s="5"/>
    </row>
    <row r="56" spans="1:26" ht="7.15" customHeight="1" x14ac:dyDescent="0.25"/>
    <row r="57" spans="1:26" x14ac:dyDescent="0.25">
      <c r="A57" s="19" t="s">
        <v>75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20"/>
    </row>
    <row r="58" spans="1:26" s="67" customFormat="1" x14ac:dyDescent="0.25">
      <c r="A58" s="66" t="s">
        <v>76</v>
      </c>
      <c r="Q58" s="68"/>
    </row>
    <row r="59" spans="1:26" x14ac:dyDescent="0.25">
      <c r="A59" s="15" t="s">
        <v>77</v>
      </c>
      <c r="E59" t="s">
        <v>78</v>
      </c>
      <c r="Q59" s="16"/>
    </row>
    <row r="60" spans="1:26" x14ac:dyDescent="0.25">
      <c r="A60" s="15" t="s">
        <v>79</v>
      </c>
      <c r="E60" t="s">
        <v>80</v>
      </c>
      <c r="Q60" s="16"/>
    </row>
    <row r="61" spans="1:26" x14ac:dyDescent="0.25">
      <c r="A61" s="15" t="s">
        <v>81</v>
      </c>
      <c r="E61" t="s">
        <v>82</v>
      </c>
      <c r="Q61" s="16"/>
    </row>
    <row r="62" spans="1:26" x14ac:dyDescent="0.25">
      <c r="A62" s="15" t="s">
        <v>83</v>
      </c>
      <c r="E62" t="s">
        <v>84</v>
      </c>
      <c r="Q62" s="16"/>
    </row>
    <row r="63" spans="1:26" x14ac:dyDescent="0.25">
      <c r="A63" s="15" t="s">
        <v>85</v>
      </c>
      <c r="D63" s="58"/>
      <c r="E63" t="s">
        <v>86</v>
      </c>
      <c r="Q63" s="16"/>
    </row>
    <row r="64" spans="1:26" x14ac:dyDescent="0.25">
      <c r="A64" s="15" t="s">
        <v>87</v>
      </c>
      <c r="E64" t="s">
        <v>88</v>
      </c>
      <c r="G64" s="58" t="s">
        <v>89</v>
      </c>
      <c r="H64" s="58"/>
      <c r="I64" s="58"/>
      <c r="J64" s="60"/>
      <c r="K64" s="60"/>
      <c r="L64" s="58"/>
      <c r="M64" s="60"/>
      <c r="N64" s="60"/>
      <c r="O64" s="60"/>
      <c r="P64" s="60"/>
      <c r="Q64" s="61"/>
    </row>
    <row r="65" spans="1:17" x14ac:dyDescent="0.25">
      <c r="A65" s="66" t="s">
        <v>90</v>
      </c>
      <c r="G65" s="58"/>
      <c r="H65" s="58"/>
      <c r="I65" s="58"/>
      <c r="J65" s="60"/>
      <c r="K65" s="60"/>
      <c r="L65" s="58"/>
      <c r="M65" s="60"/>
      <c r="N65" s="60"/>
      <c r="O65" s="60"/>
      <c r="P65" s="60"/>
      <c r="Q65" s="61"/>
    </row>
    <row r="66" spans="1:17" x14ac:dyDescent="0.25">
      <c r="A66" s="15" t="s">
        <v>91</v>
      </c>
      <c r="E66" t="s">
        <v>92</v>
      </c>
      <c r="G66" s="58"/>
      <c r="H66" s="58"/>
      <c r="I66" s="58"/>
      <c r="J66" s="60"/>
      <c r="K66" s="60"/>
      <c r="L66" s="58"/>
      <c r="M66" s="60"/>
      <c r="N66" s="60"/>
      <c r="O66" s="60"/>
      <c r="P66" s="60"/>
      <c r="Q66" s="61"/>
    </row>
    <row r="67" spans="1:17" x14ac:dyDescent="0.25">
      <c r="A67" s="15" t="s">
        <v>93</v>
      </c>
      <c r="E67" s="60" t="s">
        <v>94</v>
      </c>
      <c r="G67" s="58"/>
      <c r="H67" s="58"/>
      <c r="I67" s="58"/>
      <c r="J67" s="60"/>
      <c r="K67" s="60"/>
      <c r="L67" s="58"/>
      <c r="M67" s="60"/>
      <c r="N67" s="60"/>
      <c r="O67" s="60"/>
      <c r="P67" s="60"/>
      <c r="Q67" s="61"/>
    </row>
    <row r="68" spans="1:17" x14ac:dyDescent="0.25">
      <c r="A68" s="15" t="s">
        <v>95</v>
      </c>
      <c r="E68" s="95" t="s">
        <v>96</v>
      </c>
      <c r="F68" s="58"/>
      <c r="G68" s="58"/>
      <c r="H68" s="58"/>
      <c r="I68" s="58"/>
      <c r="J68" s="58"/>
      <c r="Q68" s="16"/>
    </row>
    <row r="69" spans="1:17" ht="5.65" customHeight="1" x14ac:dyDescent="0.25">
      <c r="A69" s="17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18"/>
    </row>
  </sheetData>
  <mergeCells count="11">
    <mergeCell ref="M38:Q38"/>
    <mergeCell ref="M40:Q40"/>
    <mergeCell ref="M7:Q7"/>
    <mergeCell ref="A3:Q3"/>
    <mergeCell ref="C21:D21"/>
    <mergeCell ref="A1:Q1"/>
    <mergeCell ref="A4:Q4"/>
    <mergeCell ref="A5:Q5"/>
    <mergeCell ref="J33:L33"/>
    <mergeCell ref="C7:H7"/>
    <mergeCell ref="C9:H9"/>
  </mergeCells>
  <hyperlinks>
    <hyperlink ref="G64:Q64" r:id="rId1" display="https://www.montana.edu/research/osp/aboutus/fiscal_managers_by_org.html" xr:uid="{00000000-0004-0000-0000-000000000000}"/>
    <hyperlink ref="E67" r:id="rId2" xr:uid="{00000000-0004-0000-0000-000001000000}"/>
    <hyperlink ref="E68" r:id="rId3" xr:uid="{54EF7E8E-35E5-419F-83AF-68DCC57CB1BA}"/>
  </hyperlinks>
  <pageMargins left="0.45" right="0.25" top="0.35" bottom="0.25" header="0.3" footer="0.3"/>
  <pageSetup scale="89" fitToHeight="2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33"/>
  <sheetViews>
    <sheetView showGridLines="0" tabSelected="1" workbookViewId="0">
      <selection activeCell="H9" sqref="H9"/>
    </sheetView>
  </sheetViews>
  <sheetFormatPr defaultColWidth="8.7109375" defaultRowHeight="15" x14ac:dyDescent="0.25"/>
  <cols>
    <col min="2" max="2" width="16.140625" customWidth="1"/>
    <col min="3" max="3" width="14.85546875" customWidth="1"/>
    <col min="4" max="4" width="14.42578125" style="62" customWidth="1"/>
    <col min="6" max="6" width="11.140625" customWidth="1"/>
    <col min="7" max="7" width="3.140625" customWidth="1"/>
    <col min="8" max="8" width="20.7109375" customWidth="1"/>
  </cols>
  <sheetData>
    <row r="1" spans="2:27" ht="21" x14ac:dyDescent="0.35">
      <c r="B1" s="72" t="s">
        <v>9</v>
      </c>
      <c r="C1" s="72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4"/>
      <c r="Z1" s="74"/>
      <c r="AA1" s="74"/>
    </row>
    <row r="2" spans="2:27" x14ac:dyDescent="0.25">
      <c r="F2" s="83"/>
      <c r="H2" s="83"/>
    </row>
    <row r="3" spans="2:27" x14ac:dyDescent="0.25">
      <c r="B3" t="s">
        <v>10</v>
      </c>
      <c r="D3" s="69">
        <v>100000</v>
      </c>
      <c r="F3" s="125"/>
      <c r="G3" s="124" t="s">
        <v>11</v>
      </c>
      <c r="H3" s="124"/>
    </row>
    <row r="5" spans="2:27" x14ac:dyDescent="0.25">
      <c r="B5" t="s">
        <v>12</v>
      </c>
      <c r="D5" s="89">
        <f>'Pg 1 - 25% cap verification'!D9</f>
        <v>20</v>
      </c>
      <c r="E5" t="s">
        <v>116</v>
      </c>
      <c r="G5" s="124" t="s">
        <v>13</v>
      </c>
      <c r="H5" s="106"/>
    </row>
    <row r="6" spans="2:27" x14ac:dyDescent="0.25">
      <c r="G6" s="125" t="s">
        <v>117</v>
      </c>
    </row>
    <row r="7" spans="2:27" x14ac:dyDescent="0.25">
      <c r="B7" t="s">
        <v>14</v>
      </c>
      <c r="D7" s="69">
        <f>IFERROR(SUM(D3/D5),"0")</f>
        <v>5000</v>
      </c>
    </row>
    <row r="8" spans="2:27" x14ac:dyDescent="0.25">
      <c r="D8" s="84"/>
    </row>
    <row r="10" spans="2:27" x14ac:dyDescent="0.25">
      <c r="B10" t="s">
        <v>15</v>
      </c>
      <c r="D10" s="63" t="s">
        <v>16</v>
      </c>
      <c r="E10" s="1" t="s">
        <v>17</v>
      </c>
      <c r="F10" s="1" t="s">
        <v>18</v>
      </c>
    </row>
    <row r="11" spans="2:27" x14ac:dyDescent="0.25">
      <c r="B11" s="75" t="s">
        <v>110</v>
      </c>
      <c r="C11" s="75"/>
      <c r="D11" s="69">
        <v>2950</v>
      </c>
      <c r="E11" s="120">
        <f>(D11/$D$16)*100</f>
        <v>59</v>
      </c>
      <c r="F11">
        <v>61123</v>
      </c>
    </row>
    <row r="12" spans="2:27" x14ac:dyDescent="0.25">
      <c r="B12" s="75" t="s">
        <v>111</v>
      </c>
      <c r="C12" s="85"/>
      <c r="D12" s="69">
        <v>1250</v>
      </c>
      <c r="E12" s="120">
        <f>(D12/$D$16)*100</f>
        <v>25</v>
      </c>
      <c r="F12" s="126">
        <v>61123</v>
      </c>
      <c r="H12" t="s">
        <v>112</v>
      </c>
    </row>
    <row r="13" spans="2:27" x14ac:dyDescent="0.25">
      <c r="B13" s="75" t="s">
        <v>111</v>
      </c>
      <c r="C13" s="85"/>
      <c r="D13" s="69">
        <v>800</v>
      </c>
      <c r="E13" s="120">
        <f t="shared" ref="E13:E14" si="0">(D13/$D$16)*100</f>
        <v>16</v>
      </c>
      <c r="F13" s="94" t="s">
        <v>19</v>
      </c>
      <c r="H13" t="s">
        <v>113</v>
      </c>
    </row>
    <row r="14" spans="2:27" x14ac:dyDescent="0.25">
      <c r="B14" s="75" t="s">
        <v>20</v>
      </c>
      <c r="C14" s="85"/>
      <c r="D14" s="69">
        <v>0</v>
      </c>
      <c r="E14" s="120">
        <f t="shared" si="0"/>
        <v>0</v>
      </c>
      <c r="F14" s="94" t="s">
        <v>19</v>
      </c>
      <c r="H14" t="s">
        <v>114</v>
      </c>
    </row>
    <row r="15" spans="2:27" x14ac:dyDescent="0.25">
      <c r="B15" s="75" t="s">
        <v>21</v>
      </c>
      <c r="C15" s="75"/>
      <c r="D15" s="69">
        <v>0</v>
      </c>
      <c r="E15" s="120">
        <f>(D15/$D$16)*100</f>
        <v>0</v>
      </c>
      <c r="F15" s="94" t="s">
        <v>19</v>
      </c>
      <c r="H15" t="s">
        <v>115</v>
      </c>
    </row>
    <row r="16" spans="2:27" ht="15.75" thickBot="1" x14ac:dyDescent="0.3">
      <c r="B16" s="64" t="s">
        <v>22</v>
      </c>
      <c r="C16" s="64"/>
      <c r="D16" s="65">
        <f>SUM(D11:D15)</f>
        <v>5000</v>
      </c>
      <c r="E16" s="121">
        <f>SUM(E11:E15)/100</f>
        <v>1</v>
      </c>
    </row>
    <row r="18" spans="1:8" x14ac:dyDescent="0.25">
      <c r="B18" s="139" t="s">
        <v>23</v>
      </c>
      <c r="C18" s="139"/>
      <c r="D18" s="78" t="s">
        <v>24</v>
      </c>
      <c r="E18" s="1"/>
      <c r="F18" s="78" t="s">
        <v>25</v>
      </c>
    </row>
    <row r="19" spans="1:8" ht="15.75" thickBot="1" x14ac:dyDescent="0.3">
      <c r="A19" s="97" t="s">
        <v>26</v>
      </c>
      <c r="B19" s="97" t="s">
        <v>27</v>
      </c>
      <c r="C19" s="83" t="s">
        <v>28</v>
      </c>
      <c r="D19" s="78" t="s">
        <v>29</v>
      </c>
      <c r="F19" s="82" t="s">
        <v>30</v>
      </c>
    </row>
    <row r="20" spans="1:8" x14ac:dyDescent="0.25">
      <c r="A20" s="117">
        <v>15</v>
      </c>
      <c r="B20" s="118">
        <v>45836</v>
      </c>
      <c r="C20" s="118">
        <v>45849</v>
      </c>
      <c r="D20" s="118">
        <v>45861</v>
      </c>
      <c r="F20" s="79">
        <v>0</v>
      </c>
      <c r="H20" s="80"/>
    </row>
    <row r="21" spans="1:8" x14ac:dyDescent="0.25">
      <c r="A21" s="117">
        <v>16</v>
      </c>
      <c r="B21" s="118">
        <v>45850</v>
      </c>
      <c r="C21" s="118">
        <v>45863</v>
      </c>
      <c r="D21" s="118">
        <v>45875</v>
      </c>
      <c r="F21" s="79">
        <v>0</v>
      </c>
      <c r="H21" s="80"/>
    </row>
    <row r="22" spans="1:8" x14ac:dyDescent="0.25">
      <c r="A22" s="117">
        <v>17</v>
      </c>
      <c r="B22" s="118">
        <v>45864</v>
      </c>
      <c r="C22" s="118">
        <v>45877</v>
      </c>
      <c r="D22" s="118">
        <v>45889</v>
      </c>
      <c r="F22" s="79">
        <v>0</v>
      </c>
      <c r="H22" s="80"/>
    </row>
    <row r="23" spans="1:8" x14ac:dyDescent="0.25">
      <c r="A23" s="117">
        <v>18</v>
      </c>
      <c r="B23" s="118">
        <v>45878</v>
      </c>
      <c r="C23" s="118">
        <v>45891</v>
      </c>
      <c r="D23" s="118">
        <v>45903</v>
      </c>
      <c r="F23" s="79">
        <v>0</v>
      </c>
      <c r="H23" s="80" t="s">
        <v>31</v>
      </c>
    </row>
    <row r="24" spans="1:8" x14ac:dyDescent="0.25">
      <c r="A24" s="117">
        <v>19</v>
      </c>
      <c r="B24" s="118">
        <v>45892</v>
      </c>
      <c r="C24" s="118">
        <v>45905</v>
      </c>
      <c r="D24" s="118">
        <v>45917</v>
      </c>
      <c r="F24" s="79">
        <v>0</v>
      </c>
      <c r="H24" s="80" t="s">
        <v>32</v>
      </c>
    </row>
    <row r="25" spans="1:8" x14ac:dyDescent="0.25">
      <c r="A25" s="117">
        <v>20</v>
      </c>
      <c r="B25" s="118">
        <v>45906</v>
      </c>
      <c r="C25" s="118">
        <v>45919</v>
      </c>
      <c r="D25" s="118">
        <v>45931</v>
      </c>
      <c r="F25" s="79">
        <v>0</v>
      </c>
      <c r="H25" s="80" t="s">
        <v>33</v>
      </c>
    </row>
    <row r="26" spans="1:8" x14ac:dyDescent="0.25">
      <c r="A26" s="117">
        <v>21</v>
      </c>
      <c r="B26" s="118">
        <v>45920</v>
      </c>
      <c r="C26" s="118">
        <v>45933</v>
      </c>
      <c r="D26" s="118">
        <v>45945</v>
      </c>
      <c r="F26" s="79">
        <v>0</v>
      </c>
      <c r="H26" s="80" t="s">
        <v>34</v>
      </c>
    </row>
    <row r="27" spans="1:8" x14ac:dyDescent="0.25">
      <c r="A27" s="117">
        <v>22</v>
      </c>
      <c r="B27" s="118">
        <v>45934</v>
      </c>
      <c r="C27" s="118">
        <v>45947</v>
      </c>
      <c r="D27" s="118">
        <v>45959</v>
      </c>
      <c r="F27" s="79">
        <v>0</v>
      </c>
      <c r="H27" s="80" t="s">
        <v>35</v>
      </c>
    </row>
    <row r="28" spans="1:8" x14ac:dyDescent="0.25">
      <c r="A28" s="117">
        <v>23</v>
      </c>
      <c r="B28" s="118">
        <v>45948</v>
      </c>
      <c r="C28" s="118">
        <v>45961</v>
      </c>
      <c r="D28" s="118">
        <v>45973</v>
      </c>
      <c r="F28" s="79">
        <v>0</v>
      </c>
      <c r="H28" s="80" t="s">
        <v>36</v>
      </c>
    </row>
    <row r="29" spans="1:8" x14ac:dyDescent="0.25">
      <c r="A29" s="117">
        <v>24</v>
      </c>
      <c r="B29" s="118">
        <v>45962</v>
      </c>
      <c r="C29" s="118">
        <v>45975</v>
      </c>
      <c r="D29" s="118">
        <v>45987</v>
      </c>
      <c r="F29" s="79">
        <v>0</v>
      </c>
      <c r="H29" s="80" t="s">
        <v>37</v>
      </c>
    </row>
    <row r="30" spans="1:8" x14ac:dyDescent="0.25">
      <c r="A30" s="117">
        <v>25</v>
      </c>
      <c r="B30" s="118">
        <v>45976</v>
      </c>
      <c r="C30" s="118">
        <v>45989</v>
      </c>
      <c r="D30" s="118">
        <v>46001</v>
      </c>
      <c r="F30" s="79">
        <v>0</v>
      </c>
      <c r="H30" s="80" t="s">
        <v>38</v>
      </c>
    </row>
    <row r="31" spans="1:8" x14ac:dyDescent="0.25">
      <c r="A31" s="117">
        <v>26</v>
      </c>
      <c r="B31" s="118">
        <v>45990</v>
      </c>
      <c r="C31" s="118">
        <v>46003</v>
      </c>
      <c r="D31" s="118">
        <v>46015</v>
      </c>
      <c r="F31" s="79">
        <v>0</v>
      </c>
      <c r="H31" s="80" t="s">
        <v>39</v>
      </c>
    </row>
    <row r="32" spans="1:8" ht="15.75" thickBot="1" x14ac:dyDescent="0.3">
      <c r="A32" s="119">
        <v>1</v>
      </c>
      <c r="B32" s="118">
        <v>46004</v>
      </c>
      <c r="C32" s="118">
        <v>46017</v>
      </c>
      <c r="D32" s="118">
        <v>46029</v>
      </c>
      <c r="F32" s="79">
        <v>0</v>
      </c>
      <c r="H32" s="80" t="s">
        <v>40</v>
      </c>
    </row>
    <row r="33" spans="2:8" ht="15.75" thickBot="1" x14ac:dyDescent="0.3">
      <c r="B33" s="92"/>
      <c r="C33" s="91"/>
      <c r="D33" s="93" t="s">
        <v>41</v>
      </c>
      <c r="E33" s="1"/>
      <c r="F33" s="90">
        <f>SUM(F20:F32)</f>
        <v>0</v>
      </c>
      <c r="G33" s="1"/>
      <c r="H33" s="81"/>
    </row>
  </sheetData>
  <mergeCells count="1">
    <mergeCell ref="B18:C18"/>
  </mergeCells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29"/>
  <sheetViews>
    <sheetView showGridLines="0" zoomScale="80" zoomScaleNormal="80" workbookViewId="0">
      <selection activeCell="U9" sqref="U9"/>
    </sheetView>
  </sheetViews>
  <sheetFormatPr defaultColWidth="8.7109375" defaultRowHeight="15" x14ac:dyDescent="0.25"/>
  <cols>
    <col min="1" max="1" width="10.85546875" customWidth="1"/>
    <col min="2" max="2" width="1.140625" customWidth="1"/>
    <col min="3" max="3" width="11" customWidth="1"/>
    <col min="4" max="4" width="1.42578125" customWidth="1"/>
    <col min="5" max="5" width="10.7109375" customWidth="1"/>
    <col min="6" max="6" width="2.140625" customWidth="1"/>
    <col min="7" max="7" width="12.42578125" customWidth="1"/>
    <col min="8" max="8" width="1.7109375" customWidth="1"/>
    <col min="9" max="9" width="7.7109375" customWidth="1"/>
    <col min="10" max="10" width="1.7109375" customWidth="1"/>
    <col min="11" max="11" width="7.7109375" customWidth="1"/>
    <col min="12" max="12" width="1.7109375" customWidth="1"/>
    <col min="13" max="13" width="7.7109375" customWidth="1"/>
    <col min="14" max="14" width="1.7109375" customWidth="1"/>
    <col min="15" max="15" width="7.7109375" customWidth="1"/>
    <col min="16" max="16" width="1.7109375" customWidth="1"/>
    <col min="17" max="17" width="7.7109375" customWidth="1"/>
    <col min="18" max="18" width="1.7109375" customWidth="1"/>
    <col min="19" max="19" width="7.7109375" customWidth="1"/>
    <col min="20" max="20" width="1.7109375" customWidth="1"/>
    <col min="21" max="21" width="2.42578125" customWidth="1"/>
    <col min="22" max="22" width="7.7109375" customWidth="1"/>
    <col min="23" max="23" width="1.7109375" customWidth="1"/>
    <col min="24" max="24" width="7.7109375" customWidth="1"/>
    <col min="25" max="25" width="1.7109375" customWidth="1"/>
    <col min="26" max="26" width="7.7109375" customWidth="1"/>
    <col min="27" max="27" width="1.7109375" customWidth="1"/>
    <col min="28" max="28" width="7.7109375" customWidth="1"/>
    <col min="29" max="29" width="1.7109375" customWidth="1"/>
    <col min="30" max="30" width="7.7109375" customWidth="1"/>
    <col min="31" max="31" width="1.7109375" customWidth="1"/>
    <col min="32" max="32" width="7.7109375" customWidth="1"/>
    <col min="33" max="33" width="1.42578125" customWidth="1"/>
  </cols>
  <sheetData>
    <row r="1" spans="1:34" ht="21" x14ac:dyDescent="0.35">
      <c r="A1" s="127" t="s">
        <v>42</v>
      </c>
      <c r="B1" s="127"/>
      <c r="C1" s="127"/>
      <c r="D1" s="127"/>
      <c r="E1" s="127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9"/>
      <c r="AF1" s="129"/>
      <c r="AG1" s="129"/>
    </row>
    <row r="2" spans="1:34" ht="4.7" customHeight="1" x14ac:dyDescent="0.25"/>
    <row r="3" spans="1:34" ht="15.75" x14ac:dyDescent="0.25">
      <c r="A3" s="148" t="s">
        <v>97</v>
      </c>
      <c r="B3" s="148"/>
      <c r="C3" s="148"/>
      <c r="D3" s="148"/>
      <c r="E3" s="148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</row>
    <row r="4" spans="1:34" ht="15.75" x14ac:dyDescent="0.25">
      <c r="A4" s="132" t="s">
        <v>98</v>
      </c>
      <c r="B4" s="132"/>
      <c r="C4" s="132"/>
      <c r="D4" s="132"/>
      <c r="E4" s="132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</row>
    <row r="5" spans="1:34" ht="19.899999999999999" customHeight="1" x14ac:dyDescent="0.25">
      <c r="A5" s="150" t="s">
        <v>105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</row>
    <row r="6" spans="1:34" ht="18.75" x14ac:dyDescent="0.3">
      <c r="A6" s="2" t="s">
        <v>45</v>
      </c>
      <c r="B6" s="2"/>
      <c r="C6" s="2"/>
      <c r="D6" s="2"/>
      <c r="E6" s="2"/>
      <c r="G6" s="135">
        <f>'Pg 2 - Participation'!C7</f>
        <v>0</v>
      </c>
      <c r="H6" s="135"/>
      <c r="I6" s="135"/>
      <c r="J6" s="135"/>
      <c r="K6" s="135"/>
      <c r="L6" s="135"/>
      <c r="M6" s="135"/>
      <c r="N6" s="135"/>
      <c r="Q6" s="2" t="s">
        <v>46</v>
      </c>
      <c r="R6" s="2"/>
      <c r="T6" s="135">
        <f>'Pg 2 - Participation'!M7</f>
        <v>0</v>
      </c>
      <c r="U6" s="135"/>
      <c r="V6" s="135"/>
      <c r="W6" s="135"/>
      <c r="X6" s="135"/>
      <c r="Y6" s="135"/>
      <c r="Z6" s="135"/>
      <c r="AA6" s="135"/>
    </row>
    <row r="7" spans="1:34" ht="5.65" customHeight="1" x14ac:dyDescent="0.3">
      <c r="A7" s="2"/>
      <c r="B7" s="2"/>
      <c r="C7" s="2"/>
      <c r="D7" s="2"/>
      <c r="E7" s="2"/>
      <c r="Q7" s="2"/>
      <c r="R7" s="2"/>
    </row>
    <row r="8" spans="1:34" ht="15.4" customHeight="1" x14ac:dyDescent="0.3">
      <c r="A8" s="2" t="s">
        <v>99</v>
      </c>
      <c r="B8" s="2"/>
      <c r="C8" s="2"/>
      <c r="D8" s="2"/>
      <c r="E8" s="2"/>
      <c r="G8" s="136">
        <f>'Pg 2 - Participation'!C9</f>
        <v>0</v>
      </c>
      <c r="H8" s="135"/>
      <c r="I8" s="135"/>
      <c r="J8" s="135"/>
      <c r="K8" s="135"/>
      <c r="L8" s="135"/>
      <c r="M8" s="135"/>
      <c r="N8" s="135"/>
      <c r="Q8" s="29" t="s">
        <v>100</v>
      </c>
      <c r="U8" s="141">
        <f>'Pg 1 - 25% cap verification'!C11</f>
        <v>0</v>
      </c>
      <c r="V8" s="141"/>
      <c r="W8" s="141"/>
      <c r="X8" s="141"/>
      <c r="Y8" s="141"/>
      <c r="Z8" s="141"/>
      <c r="AA8" s="141"/>
      <c r="AB8" s="109" t="s">
        <v>49</v>
      </c>
      <c r="AC8" s="32"/>
      <c r="AD8" s="32"/>
      <c r="AE8" s="32"/>
      <c r="AF8" s="32"/>
    </row>
    <row r="9" spans="1:34" ht="7.15" customHeight="1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28"/>
      <c r="W9" s="28"/>
      <c r="X9" s="28"/>
      <c r="Y9" s="28"/>
      <c r="Z9" s="28"/>
      <c r="AA9" s="28"/>
      <c r="AB9" s="28"/>
      <c r="AC9" s="28"/>
      <c r="AD9" s="28"/>
      <c r="AE9" s="31"/>
      <c r="AF9" s="11"/>
      <c r="AG9" s="10"/>
    </row>
    <row r="10" spans="1:34" x14ac:dyDescent="0.25">
      <c r="B10" s="77"/>
      <c r="C10" s="77"/>
      <c r="D10" s="77"/>
      <c r="E10" s="77"/>
      <c r="F10" s="6"/>
      <c r="G10" s="6"/>
      <c r="H10" s="6"/>
      <c r="I10" s="19" t="s">
        <v>101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20"/>
      <c r="U10" s="6"/>
      <c r="V10" s="77" t="s">
        <v>102</v>
      </c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4" x14ac:dyDescent="0.25">
      <c r="A11" s="22"/>
      <c r="B11" s="1"/>
      <c r="C11" s="1"/>
      <c r="D11" s="1"/>
      <c r="E11" s="1"/>
      <c r="I11" s="142" t="s">
        <v>106</v>
      </c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6"/>
      <c r="V11" s="145" t="s">
        <v>107</v>
      </c>
      <c r="W11" s="146"/>
      <c r="X11" s="146"/>
      <c r="Y11" s="146"/>
      <c r="Z11" s="146"/>
      <c r="AA11" s="146"/>
      <c r="AB11" s="146"/>
      <c r="AC11" s="146"/>
      <c r="AD11" s="146"/>
      <c r="AE11" s="146"/>
      <c r="AF11" s="147"/>
    </row>
    <row r="12" spans="1:34" x14ac:dyDescent="0.25">
      <c r="A12" s="140" t="s">
        <v>23</v>
      </c>
      <c r="B12" s="139"/>
      <c r="C12" s="139"/>
      <c r="D12" s="78"/>
      <c r="E12" s="78" t="s">
        <v>24</v>
      </c>
      <c r="I12" s="45" t="s">
        <v>103</v>
      </c>
      <c r="J12" s="46"/>
      <c r="K12" s="47" t="s">
        <v>104</v>
      </c>
      <c r="L12" s="38"/>
      <c r="M12" s="48" t="s">
        <v>103</v>
      </c>
      <c r="N12" s="49"/>
      <c r="O12" s="50" t="s">
        <v>104</v>
      </c>
      <c r="P12" s="5"/>
      <c r="Q12" s="45" t="s">
        <v>103</v>
      </c>
      <c r="R12" s="46"/>
      <c r="S12" s="47" t="s">
        <v>104</v>
      </c>
      <c r="T12" s="16"/>
      <c r="V12" s="51" t="s">
        <v>103</v>
      </c>
      <c r="W12" s="52"/>
      <c r="X12" s="53" t="s">
        <v>104</v>
      </c>
      <c r="Y12" s="38"/>
      <c r="Z12" s="54" t="s">
        <v>103</v>
      </c>
      <c r="AA12" s="55"/>
      <c r="AB12" s="56" t="s">
        <v>104</v>
      </c>
      <c r="AC12" s="5"/>
      <c r="AD12" s="51" t="s">
        <v>103</v>
      </c>
      <c r="AE12" s="52"/>
      <c r="AF12" s="53" t="s">
        <v>104</v>
      </c>
      <c r="AG12" s="26"/>
    </row>
    <row r="13" spans="1:34" ht="14.45" customHeight="1" x14ac:dyDescent="0.25">
      <c r="A13" s="96" t="s">
        <v>27</v>
      </c>
      <c r="B13" s="83"/>
      <c r="C13" s="83" t="s">
        <v>28</v>
      </c>
      <c r="E13" s="78" t="s">
        <v>29</v>
      </c>
      <c r="G13" s="82" t="s">
        <v>30</v>
      </c>
      <c r="H13" s="16"/>
      <c r="I13" s="39"/>
      <c r="J13" s="39"/>
      <c r="K13" s="39"/>
      <c r="Q13" s="39"/>
      <c r="R13" s="39"/>
      <c r="S13" s="39"/>
      <c r="T13" s="16"/>
      <c r="V13" s="39"/>
      <c r="W13" s="39"/>
      <c r="X13" s="39"/>
      <c r="AD13" s="39"/>
      <c r="AE13" s="39"/>
      <c r="AF13" s="39"/>
    </row>
    <row r="14" spans="1:34" ht="25.5" customHeight="1" x14ac:dyDescent="0.25">
      <c r="A14" s="118">
        <v>45836</v>
      </c>
      <c r="B14" s="86"/>
      <c r="C14" s="118">
        <v>45849</v>
      </c>
      <c r="D14" s="86"/>
      <c r="E14" s="118">
        <v>45861</v>
      </c>
      <c r="F14" s="80"/>
      <c r="G14" s="79">
        <f>'Pg 3 - ePAF Calculation '!F20</f>
        <v>0</v>
      </c>
      <c r="H14" s="88"/>
      <c r="I14" s="40"/>
      <c r="J14" s="41"/>
      <c r="K14" s="110"/>
      <c r="L14" s="26"/>
      <c r="M14" s="25"/>
      <c r="N14" s="26"/>
      <c r="O14" s="112"/>
      <c r="Q14" s="40"/>
      <c r="R14" s="41"/>
      <c r="S14" s="110"/>
      <c r="T14" s="16"/>
      <c r="U14" s="37"/>
      <c r="V14" s="70"/>
      <c r="W14" s="41"/>
      <c r="X14" s="110"/>
      <c r="Y14" s="26"/>
      <c r="Z14" s="25"/>
      <c r="AA14" s="26"/>
      <c r="AB14" s="112"/>
      <c r="AD14" s="40"/>
      <c r="AE14" s="41"/>
      <c r="AF14" s="110"/>
      <c r="AG14" s="26"/>
      <c r="AH14" s="7"/>
    </row>
    <row r="15" spans="1:34" ht="25.5" customHeight="1" x14ac:dyDescent="0.25">
      <c r="A15" s="118">
        <v>45850</v>
      </c>
      <c r="B15" s="86"/>
      <c r="C15" s="118">
        <v>45863</v>
      </c>
      <c r="D15" s="86"/>
      <c r="E15" s="118">
        <v>45875</v>
      </c>
      <c r="F15" s="80"/>
      <c r="G15" s="79">
        <f>'Pg 3 - ePAF Calculation '!F21</f>
        <v>0</v>
      </c>
      <c r="H15" s="88"/>
      <c r="I15" s="40"/>
      <c r="J15" s="41"/>
      <c r="K15" s="110"/>
      <c r="L15" s="26"/>
      <c r="M15" s="25"/>
      <c r="N15" s="26"/>
      <c r="O15" s="112"/>
      <c r="Q15" s="42"/>
      <c r="R15" s="41"/>
      <c r="S15" s="111"/>
      <c r="T15" s="16"/>
      <c r="U15" s="37"/>
      <c r="V15" s="70"/>
      <c r="W15" s="41"/>
      <c r="X15" s="110"/>
      <c r="Y15" s="26"/>
      <c r="Z15" s="25"/>
      <c r="AA15" s="26"/>
      <c r="AB15" s="112"/>
      <c r="AD15" s="42"/>
      <c r="AE15" s="41"/>
      <c r="AF15" s="111"/>
      <c r="AG15" s="26"/>
    </row>
    <row r="16" spans="1:34" ht="25.5" customHeight="1" x14ac:dyDescent="0.25">
      <c r="A16" s="118">
        <v>45864</v>
      </c>
      <c r="B16" s="86"/>
      <c r="C16" s="118">
        <v>45877</v>
      </c>
      <c r="D16" s="86"/>
      <c r="E16" s="118">
        <v>45889</v>
      </c>
      <c r="F16" s="80"/>
      <c r="G16" s="79">
        <f>'Pg 3 - ePAF Calculation '!F22</f>
        <v>0</v>
      </c>
      <c r="H16" s="88"/>
      <c r="I16" s="40"/>
      <c r="J16" s="41"/>
      <c r="K16" s="110"/>
      <c r="L16" s="26"/>
      <c r="M16" s="25"/>
      <c r="N16" s="26"/>
      <c r="O16" s="112"/>
      <c r="Q16" s="42"/>
      <c r="R16" s="41"/>
      <c r="S16" s="111"/>
      <c r="T16" s="23"/>
      <c r="U16" s="37"/>
      <c r="V16" s="70"/>
      <c r="W16" s="41"/>
      <c r="X16" s="110"/>
      <c r="Y16" s="26"/>
      <c r="Z16" s="25"/>
      <c r="AA16" s="26"/>
      <c r="AB16" s="112"/>
      <c r="AD16" s="42"/>
      <c r="AE16" s="41"/>
      <c r="AF16" s="111"/>
      <c r="AG16" s="26"/>
    </row>
    <row r="17" spans="1:33" ht="25.5" customHeight="1" x14ac:dyDescent="0.25">
      <c r="A17" s="118">
        <v>45878</v>
      </c>
      <c r="B17" s="86"/>
      <c r="C17" s="118">
        <v>45891</v>
      </c>
      <c r="D17" s="86"/>
      <c r="E17" s="118">
        <v>45903</v>
      </c>
      <c r="F17" s="81"/>
      <c r="G17" s="79">
        <f>'Pg 3 - ePAF Calculation '!F23</f>
        <v>0</v>
      </c>
      <c r="H17" s="88"/>
      <c r="I17" s="40"/>
      <c r="J17" s="41"/>
      <c r="K17" s="110"/>
      <c r="L17" s="26"/>
      <c r="M17" s="25"/>
      <c r="N17" s="26"/>
      <c r="O17" s="112"/>
      <c r="Q17" s="42"/>
      <c r="R17" s="41"/>
      <c r="S17" s="111"/>
      <c r="T17" s="23"/>
      <c r="U17" s="37"/>
      <c r="V17" s="70"/>
      <c r="W17" s="41"/>
      <c r="X17" s="110"/>
      <c r="Y17" s="26"/>
      <c r="Z17" s="25"/>
      <c r="AA17" s="26"/>
      <c r="AB17" s="112"/>
      <c r="AD17" s="42"/>
      <c r="AE17" s="41"/>
      <c r="AF17" s="111"/>
      <c r="AG17" s="26"/>
    </row>
    <row r="18" spans="1:33" ht="25.5" customHeight="1" x14ac:dyDescent="0.25">
      <c r="A18" s="118">
        <v>45892</v>
      </c>
      <c r="B18" s="86"/>
      <c r="C18" s="118">
        <v>45905</v>
      </c>
      <c r="D18" s="86"/>
      <c r="E18" s="118">
        <v>45917</v>
      </c>
      <c r="F18" s="80"/>
      <c r="G18" s="79">
        <f>'Pg 3 - ePAF Calculation '!F24</f>
        <v>0</v>
      </c>
      <c r="H18" s="88"/>
      <c r="I18" s="40"/>
      <c r="J18" s="41"/>
      <c r="K18" s="110"/>
      <c r="L18" s="26"/>
      <c r="M18" s="25"/>
      <c r="N18" s="26"/>
      <c r="O18" s="112"/>
      <c r="Q18" s="42"/>
      <c r="R18" s="41"/>
      <c r="S18" s="111"/>
      <c r="T18" s="23"/>
      <c r="U18" s="37"/>
      <c r="V18" s="70"/>
      <c r="W18" s="41"/>
      <c r="X18" s="110"/>
      <c r="Y18" s="26"/>
      <c r="Z18" s="25"/>
      <c r="AA18" s="26"/>
      <c r="AB18" s="112"/>
      <c r="AD18" s="43"/>
      <c r="AE18" s="44"/>
      <c r="AF18" s="114"/>
      <c r="AG18" s="26"/>
    </row>
    <row r="19" spans="1:33" ht="25.5" customHeight="1" x14ac:dyDescent="0.25">
      <c r="A19" s="118">
        <v>45906</v>
      </c>
      <c r="B19" s="86"/>
      <c r="C19" s="118">
        <v>45919</v>
      </c>
      <c r="D19" s="86"/>
      <c r="E19" s="118">
        <v>45931</v>
      </c>
      <c r="F19" s="80"/>
      <c r="G19" s="79">
        <f>'Pg 3 - ePAF Calculation '!F25</f>
        <v>0</v>
      </c>
      <c r="H19" s="88"/>
      <c r="I19" s="40"/>
      <c r="J19" s="41"/>
      <c r="K19" s="110"/>
      <c r="L19" s="26"/>
      <c r="M19" s="25"/>
      <c r="N19" s="26"/>
      <c r="O19" s="112"/>
      <c r="Q19" s="40"/>
      <c r="R19" s="41"/>
      <c r="S19" s="110"/>
      <c r="T19" s="16"/>
      <c r="U19" s="37"/>
      <c r="V19" s="70"/>
      <c r="W19" s="41"/>
      <c r="X19" s="110"/>
      <c r="Y19" s="26"/>
      <c r="Z19" s="25"/>
      <c r="AA19" s="26"/>
      <c r="AB19" s="112"/>
      <c r="AD19" s="40"/>
      <c r="AE19" s="41"/>
      <c r="AF19" s="110"/>
      <c r="AG19" s="26"/>
    </row>
    <row r="20" spans="1:33" ht="25.5" customHeight="1" x14ac:dyDescent="0.25">
      <c r="A20" s="118">
        <v>45920</v>
      </c>
      <c r="B20" s="86"/>
      <c r="C20" s="118">
        <v>45933</v>
      </c>
      <c r="D20" s="86"/>
      <c r="E20" s="118">
        <v>45945</v>
      </c>
      <c r="F20" s="80"/>
      <c r="G20" s="79">
        <f>'Pg 3 - ePAF Calculation '!F26</f>
        <v>0</v>
      </c>
      <c r="H20" s="88"/>
      <c r="I20" s="40"/>
      <c r="J20" s="41"/>
      <c r="K20" s="110"/>
      <c r="L20" s="26"/>
      <c r="M20" s="25"/>
      <c r="N20" s="26"/>
      <c r="O20" s="112"/>
      <c r="Q20" s="42"/>
      <c r="R20" s="41"/>
      <c r="S20" s="111"/>
      <c r="T20" s="16"/>
      <c r="U20" s="37"/>
      <c r="V20" s="70"/>
      <c r="W20" s="41"/>
      <c r="X20" s="110"/>
      <c r="Y20" s="26"/>
      <c r="Z20" s="25"/>
      <c r="AA20" s="26"/>
      <c r="AB20" s="112"/>
      <c r="AD20" s="42"/>
      <c r="AE20" s="41"/>
      <c r="AF20" s="111"/>
      <c r="AG20" s="26"/>
    </row>
    <row r="21" spans="1:33" ht="25.5" customHeight="1" x14ac:dyDescent="0.25">
      <c r="A21" s="118">
        <v>45934</v>
      </c>
      <c r="B21" s="87"/>
      <c r="C21" s="118">
        <v>45947</v>
      </c>
      <c r="D21" s="87"/>
      <c r="E21" s="118">
        <v>45959</v>
      </c>
      <c r="F21" s="80"/>
      <c r="G21" s="79">
        <f>'Pg 3 - ePAF Calculation '!F27</f>
        <v>0</v>
      </c>
      <c r="H21" s="88"/>
      <c r="I21" s="40"/>
      <c r="J21" s="41"/>
      <c r="K21" s="110"/>
      <c r="L21" s="26"/>
      <c r="M21" s="25"/>
      <c r="N21" s="26"/>
      <c r="O21" s="112"/>
      <c r="Q21" s="42"/>
      <c r="R21" s="41"/>
      <c r="S21" s="111"/>
      <c r="T21" s="16"/>
      <c r="U21" s="37"/>
      <c r="V21" s="70"/>
      <c r="W21" s="41"/>
      <c r="X21" s="110"/>
      <c r="Y21" s="26"/>
      <c r="Z21" s="25"/>
      <c r="AA21" s="26"/>
      <c r="AB21" s="112"/>
      <c r="AD21" s="42"/>
      <c r="AE21" s="41"/>
      <c r="AF21" s="111"/>
      <c r="AG21" s="26"/>
    </row>
    <row r="22" spans="1:33" ht="25.5" customHeight="1" x14ac:dyDescent="0.25">
      <c r="A22" s="118">
        <v>45948</v>
      </c>
      <c r="B22" s="87"/>
      <c r="C22" s="118">
        <v>45961</v>
      </c>
      <c r="D22" s="87"/>
      <c r="E22" s="118">
        <v>45973</v>
      </c>
      <c r="F22" s="80"/>
      <c r="G22" s="79">
        <f>'Pg 3 - ePAF Calculation '!F28</f>
        <v>0</v>
      </c>
      <c r="H22" s="88"/>
      <c r="I22" s="40"/>
      <c r="J22" s="41"/>
      <c r="K22" s="110"/>
      <c r="L22" s="26"/>
      <c r="M22" s="25"/>
      <c r="N22" s="26"/>
      <c r="O22" s="112"/>
      <c r="Q22" s="42"/>
      <c r="R22" s="41"/>
      <c r="S22" s="111"/>
      <c r="T22" s="16"/>
      <c r="U22" s="37"/>
      <c r="V22" s="70"/>
      <c r="W22" s="41"/>
      <c r="X22" s="110"/>
      <c r="Y22" s="26"/>
      <c r="Z22" s="25"/>
      <c r="AA22" s="26"/>
      <c r="AB22" s="112"/>
      <c r="AD22" s="42"/>
      <c r="AE22" s="41"/>
      <c r="AF22" s="111"/>
      <c r="AG22" s="26"/>
    </row>
    <row r="23" spans="1:33" ht="25.5" customHeight="1" x14ac:dyDescent="0.25">
      <c r="A23" s="118">
        <v>45962</v>
      </c>
      <c r="B23" s="87"/>
      <c r="C23" s="118">
        <v>45975</v>
      </c>
      <c r="D23" s="87"/>
      <c r="E23" s="118">
        <v>45987</v>
      </c>
      <c r="F23" s="80"/>
      <c r="G23" s="79">
        <f>'Pg 3 - ePAF Calculation '!F29</f>
        <v>0</v>
      </c>
      <c r="H23" s="88"/>
      <c r="I23" s="40"/>
      <c r="J23" s="41"/>
      <c r="K23" s="110"/>
      <c r="L23" s="26"/>
      <c r="M23" s="27"/>
      <c r="N23" s="26"/>
      <c r="O23" s="113"/>
      <c r="Q23" s="42"/>
      <c r="R23" s="41"/>
      <c r="S23" s="111"/>
      <c r="T23" s="16"/>
      <c r="U23" s="37"/>
      <c r="V23" s="70"/>
      <c r="W23" s="41"/>
      <c r="X23" s="110"/>
      <c r="Y23" s="26"/>
      <c r="Z23" s="27"/>
      <c r="AA23" s="26"/>
      <c r="AB23" s="113"/>
      <c r="AD23" s="42"/>
      <c r="AE23" s="41"/>
      <c r="AF23" s="111"/>
      <c r="AG23" s="26"/>
    </row>
    <row r="24" spans="1:33" ht="25.5" customHeight="1" x14ac:dyDescent="0.25">
      <c r="A24" s="118">
        <v>45976</v>
      </c>
      <c r="B24" s="87"/>
      <c r="C24" s="118">
        <v>45989</v>
      </c>
      <c r="D24" s="87"/>
      <c r="E24" s="118">
        <v>46001</v>
      </c>
      <c r="F24" s="80"/>
      <c r="G24" s="79">
        <f>'Pg 3 - ePAF Calculation '!F30</f>
        <v>0</v>
      </c>
      <c r="H24" s="88"/>
      <c r="I24" s="42"/>
      <c r="J24" s="41"/>
      <c r="K24" s="111"/>
      <c r="L24" s="26"/>
      <c r="M24" s="27"/>
      <c r="N24" s="26"/>
      <c r="O24" s="113"/>
      <c r="Q24" s="42"/>
      <c r="R24" s="41"/>
      <c r="S24" s="111"/>
      <c r="T24" s="16"/>
      <c r="U24" s="37"/>
      <c r="V24" s="70"/>
      <c r="W24" s="41"/>
      <c r="X24" s="110"/>
      <c r="Y24" s="26"/>
      <c r="Z24" s="27"/>
      <c r="AA24" s="26"/>
      <c r="AB24" s="113"/>
      <c r="AD24" s="42"/>
      <c r="AE24" s="41"/>
      <c r="AF24" s="111"/>
      <c r="AG24" s="26"/>
    </row>
    <row r="25" spans="1:33" ht="25.5" customHeight="1" x14ac:dyDescent="0.25">
      <c r="A25" s="118">
        <v>45990</v>
      </c>
      <c r="B25" s="87"/>
      <c r="C25" s="118">
        <v>46003</v>
      </c>
      <c r="D25" s="87"/>
      <c r="E25" s="118">
        <v>46015</v>
      </c>
      <c r="F25" s="80"/>
      <c r="G25" s="79">
        <f>'Pg 3 - ePAF Calculation '!F31</f>
        <v>0</v>
      </c>
      <c r="H25" s="88"/>
      <c r="I25" s="40"/>
      <c r="J25" s="41"/>
      <c r="K25" s="110"/>
      <c r="L25" s="26"/>
      <c r="M25" s="27"/>
      <c r="N25" s="26"/>
      <c r="O25" s="113"/>
      <c r="Q25" s="42"/>
      <c r="R25" s="41"/>
      <c r="S25" s="111"/>
      <c r="T25" s="16"/>
      <c r="U25" s="37"/>
      <c r="V25" s="70"/>
      <c r="W25" s="41"/>
      <c r="X25" s="110"/>
      <c r="Y25" s="26"/>
      <c r="Z25" s="27"/>
      <c r="AA25" s="26"/>
      <c r="AB25" s="113"/>
      <c r="AD25" s="42"/>
      <c r="AE25" s="41"/>
      <c r="AF25" s="111"/>
      <c r="AG25" s="26"/>
    </row>
    <row r="26" spans="1:33" ht="25.5" customHeight="1" x14ac:dyDescent="0.25">
      <c r="A26" s="118">
        <v>46004</v>
      </c>
      <c r="B26" s="87"/>
      <c r="C26" s="118">
        <v>46017</v>
      </c>
      <c r="D26" s="87"/>
      <c r="E26" s="118">
        <v>46029</v>
      </c>
      <c r="F26" s="80"/>
      <c r="G26" s="79">
        <f>'Pg 3 - ePAF Calculation '!F32</f>
        <v>0</v>
      </c>
      <c r="H26" s="88"/>
      <c r="I26" s="42"/>
      <c r="J26" s="41"/>
      <c r="K26" s="111"/>
      <c r="L26" s="26"/>
      <c r="M26" s="27"/>
      <c r="N26" s="26"/>
      <c r="O26" s="113"/>
      <c r="Q26" s="42"/>
      <c r="R26" s="41"/>
      <c r="S26" s="111"/>
      <c r="T26" s="16"/>
      <c r="U26" s="37"/>
      <c r="V26" s="70"/>
      <c r="W26" s="41"/>
      <c r="X26" s="110"/>
      <c r="Y26" s="26"/>
      <c r="Z26" s="27"/>
      <c r="AA26" s="26"/>
      <c r="AB26" s="113"/>
      <c r="AD26" s="42"/>
      <c r="AE26" s="41"/>
      <c r="AF26" s="111"/>
      <c r="AG26" s="26"/>
    </row>
    <row r="27" spans="1:33" ht="21.4" customHeight="1" thickBot="1" x14ac:dyDescent="0.3">
      <c r="A27" s="22" t="s">
        <v>41</v>
      </c>
      <c r="B27" s="1"/>
      <c r="C27" s="1"/>
      <c r="D27" s="1"/>
      <c r="E27" s="1"/>
      <c r="F27" s="143">
        <f>SUM(F14:G26)</f>
        <v>0</v>
      </c>
      <c r="G27" s="144"/>
      <c r="H27" s="24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6"/>
      <c r="U27" s="24"/>
      <c r="AE27" s="24"/>
      <c r="AF27" s="21"/>
      <c r="AG27" s="21"/>
    </row>
    <row r="28" spans="1:33" ht="14.1" customHeight="1" thickTop="1" x14ac:dyDescent="0.25">
      <c r="A28" s="17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18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5.65" customHeight="1" x14ac:dyDescent="0.25"/>
  </sheetData>
  <mergeCells count="12">
    <mergeCell ref="A1:AG1"/>
    <mergeCell ref="A3:AG3"/>
    <mergeCell ref="A4:AG4"/>
    <mergeCell ref="G6:N6"/>
    <mergeCell ref="G8:N8"/>
    <mergeCell ref="T6:AA6"/>
    <mergeCell ref="A5:AF5"/>
    <mergeCell ref="A12:C12"/>
    <mergeCell ref="U8:AA8"/>
    <mergeCell ref="I11:S11"/>
    <mergeCell ref="F27:G27"/>
    <mergeCell ref="V11:AF11"/>
  </mergeCells>
  <phoneticPr fontId="26" type="noConversion"/>
  <hyperlinks>
    <hyperlink ref="A5:AF5" r:id="rId1" display="2025 Biweekly Payroll Calendar Due Dates" xr:uid="{2E8E70E2-A589-44A9-9AEE-AA361B4EE74B}"/>
  </hyperlinks>
  <pageMargins left="0.45" right="0.25" top="0.35" bottom="0.25" header="0.3" footer="0.3"/>
  <pageSetup scale="84" orientation="landscape" r:id="rId2"/>
  <rowBreaks count="1" manualBreakCount="1">
    <brk id="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798D1C97EC17478755B9B29DD48470" ma:contentTypeVersion="13" ma:contentTypeDescription="Create a new document." ma:contentTypeScope="" ma:versionID="9c0653de705c922ea3b369d7d0a11465">
  <xsd:schema xmlns:xsd="http://www.w3.org/2001/XMLSchema" xmlns:xs="http://www.w3.org/2001/XMLSchema" xmlns:p="http://schemas.microsoft.com/office/2006/metadata/properties" xmlns:ns3="6efb2f13-6e5b-4107-a973-0b72e6ba6add" xmlns:ns4="69647aab-d2d9-4f01-9bf2-38914bf6ece9" targetNamespace="http://schemas.microsoft.com/office/2006/metadata/properties" ma:root="true" ma:fieldsID="d2a2f046daf08134799b276ee590a22b" ns3:_="" ns4:_="">
    <xsd:import namespace="6efb2f13-6e5b-4107-a973-0b72e6ba6add"/>
    <xsd:import namespace="69647aab-d2d9-4f01-9bf2-38914bf6ece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b2f13-6e5b-4107-a973-0b72e6ba6ad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47aab-d2d9-4f01-9bf2-38914bf6ec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7616C8-B539-4009-A5AB-850572E4A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fb2f13-6e5b-4107-a973-0b72e6ba6add"/>
    <ds:schemaRef ds:uri="69647aab-d2d9-4f01-9bf2-38914bf6ec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8EAB78-4776-42CD-9B06-4AF8152487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20F9DA-A48C-4630-8134-A20D96C73FA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Pg 1 - 25% cap verification</vt:lpstr>
      <vt:lpstr>Pg 2 - Participation</vt:lpstr>
      <vt:lpstr>Pg 3 - ePAF Calculation </vt:lpstr>
      <vt:lpstr>Pg 4 - Financial Information</vt:lpstr>
      <vt:lpstr>'Pg 1 - 25% cap verification'!Print_Area</vt:lpstr>
      <vt:lpstr>'Pg 2 - Participation'!Print_Area</vt:lpstr>
      <vt:lpstr>'Pg 3 - ePAF Calculation '!Print_Area</vt:lpstr>
      <vt:lpstr>'Pg 4 - Financial Information'!Print_Area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Osen, Kathleen</dc:creator>
  <cp:keywords/>
  <dc:description/>
  <cp:lastModifiedBy>Kastella, Peggy</cp:lastModifiedBy>
  <cp:revision/>
  <cp:lastPrinted>2025-06-05T17:36:38Z</cp:lastPrinted>
  <dcterms:created xsi:type="dcterms:W3CDTF">2013-05-23T21:28:01Z</dcterms:created>
  <dcterms:modified xsi:type="dcterms:W3CDTF">2025-10-31T20:38:41Z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0x01010061798D1C97EC17478755B9B29DD48470</vt:lpwstr>
  </property>
</Properties>
</file>